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四国中央市バドミントン協会\youkou kekka\tyuuouopun\kekka\"/>
    </mc:Choice>
  </mc:AlternateContent>
  <xr:revisionPtr revIDLastSave="0" documentId="13_ncr:1_{9F41906D-B15C-4126-8BDC-DF2D7419DB12}" xr6:coauthVersionLast="45" xr6:coauthVersionMax="45" xr10:uidLastSave="{00000000-0000-0000-0000-000000000000}"/>
  <bookViews>
    <workbookView xWindow="-108" yWindow="-108" windowWidth="23256" windowHeight="12576" xr2:uid="{1C339BE3-2F3F-4400-A29F-427815641618}"/>
  </bookViews>
  <sheets>
    <sheet name="結果" sheetId="247" r:id="rId1"/>
  </sheets>
  <definedNames>
    <definedName name="_xlnm.Print_Area" localSheetId="0">結果!$A$1:$BM$289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9" i="247" l="1"/>
  <c r="P18" i="247"/>
  <c r="I19" i="247"/>
  <c r="I18" i="247"/>
  <c r="P15" i="247"/>
  <c r="P14" i="247"/>
  <c r="I15" i="247"/>
  <c r="I14" i="247"/>
  <c r="BA10" i="247"/>
  <c r="BA9" i="247"/>
  <c r="AT10" i="247"/>
  <c r="AT9" i="247"/>
  <c r="BA6" i="247"/>
  <c r="BA5" i="247"/>
  <c r="AT6" i="247"/>
  <c r="AT5" i="247"/>
  <c r="BF115" i="247"/>
  <c r="AF10" i="247" s="1"/>
  <c r="BF114" i="247"/>
  <c r="AF9" i="247" s="1"/>
  <c r="BF112" i="247"/>
  <c r="AF6" i="247" s="1"/>
  <c r="BF111" i="247"/>
  <c r="AF5" i="247" s="1"/>
  <c r="BD61" i="247"/>
  <c r="P10" i="247" s="1"/>
  <c r="BD60" i="247"/>
  <c r="P9" i="247" s="1"/>
  <c r="BD58" i="247"/>
  <c r="P6" i="247" s="1"/>
  <c r="BD57" i="247"/>
  <c r="P5" i="247" s="1"/>
  <c r="BD31" i="247"/>
  <c r="E10" i="247" s="1"/>
  <c r="BD30" i="247"/>
  <c r="E9" i="247" s="1"/>
  <c r="BD28" i="247"/>
  <c r="E6" i="247" s="1"/>
  <c r="BD27" i="247"/>
  <c r="E5" i="247" s="1"/>
  <c r="AX31" i="247" l="1"/>
  <c r="B10" i="247" s="1"/>
  <c r="AX30" i="247"/>
  <c r="B9" i="247" s="1"/>
  <c r="AX28" i="247"/>
  <c r="B6" i="247" s="1"/>
  <c r="AX27" i="247"/>
  <c r="B5" i="247" s="1"/>
  <c r="BD210" i="247"/>
  <c r="AF19" i="247" s="1"/>
  <c r="BD209" i="247"/>
  <c r="AF18" i="247" s="1"/>
  <c r="BD207" i="247"/>
  <c r="AF15" i="247" s="1"/>
  <c r="BD206" i="247"/>
  <c r="AF14" i="247" s="1"/>
  <c r="AX207" i="247"/>
  <c r="Y15" i="247" s="1"/>
  <c r="AX210" i="247"/>
  <c r="Y19" i="247" s="1"/>
  <c r="AX209" i="247"/>
  <c r="Y18" i="247" s="1"/>
  <c r="AX206" i="247"/>
  <c r="Y14" i="247" s="1"/>
  <c r="AX61" i="247"/>
  <c r="I10" i="247" s="1"/>
  <c r="AX60" i="247"/>
  <c r="I9" i="247" s="1"/>
  <c r="AX58" i="247"/>
  <c r="I6" i="247" s="1"/>
  <c r="AX57" i="247"/>
  <c r="I5" i="247" s="1"/>
  <c r="AZ115" i="247"/>
  <c r="Y10" i="247" s="1"/>
  <c r="AZ114" i="247"/>
  <c r="Y9" i="247" s="1"/>
  <c r="AZ112" i="247"/>
  <c r="Y6" i="247" s="1"/>
  <c r="AZ111" i="247"/>
  <c r="Y5" i="247" s="1"/>
  <c r="BF130" i="247"/>
  <c r="AO10" i="247" s="1"/>
  <c r="BF129" i="247"/>
  <c r="AO9" i="247" s="1"/>
  <c r="BF127" i="247"/>
  <c r="AO6" i="247" s="1"/>
  <c r="BF126" i="247"/>
  <c r="AO5" i="247" s="1"/>
  <c r="AZ130" i="247"/>
  <c r="AN10" i="247" s="1"/>
  <c r="AZ129" i="247"/>
  <c r="AN9" i="247" s="1"/>
  <c r="AZ127" i="247"/>
  <c r="AN6" i="247" s="1"/>
  <c r="AZ126" i="247"/>
  <c r="AN5" i="247" s="1"/>
  <c r="BD239" i="247"/>
  <c r="AO19" i="247" s="1"/>
  <c r="BD238" i="247"/>
  <c r="AO18" i="247" s="1"/>
  <c r="BD236" i="247"/>
  <c r="AO15" i="247" s="1"/>
  <c r="BD235" i="247"/>
  <c r="AO14" i="247" s="1"/>
  <c r="AX239" i="247"/>
  <c r="AN19" i="247" s="1"/>
  <c r="AX238" i="247"/>
  <c r="AN18" i="247" s="1"/>
  <c r="AX236" i="247"/>
  <c r="AN15" i="247" s="1"/>
  <c r="AX235" i="247"/>
  <c r="AN14" i="247" s="1"/>
  <c r="J46" i="247"/>
  <c r="L46" i="247"/>
  <c r="P276" i="247" l="1"/>
  <c r="N276" i="247"/>
  <c r="O276" i="247" s="1"/>
  <c r="M276" i="247"/>
  <c r="L276" i="247"/>
  <c r="J276" i="247"/>
  <c r="K276" i="247" s="1"/>
  <c r="H276" i="247"/>
  <c r="F276" i="247"/>
  <c r="G276" i="247" s="1"/>
  <c r="P275" i="247"/>
  <c r="N275" i="247"/>
  <c r="O275" i="247" s="1"/>
  <c r="M275" i="247"/>
  <c r="L275" i="247"/>
  <c r="J275" i="247"/>
  <c r="K275" i="247" s="1"/>
  <c r="H275" i="247"/>
  <c r="F275" i="247"/>
  <c r="G275" i="247" s="1"/>
  <c r="P274" i="247"/>
  <c r="N274" i="247"/>
  <c r="O274" i="247" s="1"/>
  <c r="L274" i="247"/>
  <c r="J274" i="247"/>
  <c r="K274" i="247" s="1"/>
  <c r="H274" i="247"/>
  <c r="F274" i="247"/>
  <c r="S273" i="247"/>
  <c r="Q276" i="247" s="1"/>
  <c r="L273" i="247"/>
  <c r="J273" i="247"/>
  <c r="K273" i="247" s="1"/>
  <c r="I276" i="247" s="1"/>
  <c r="I273" i="247"/>
  <c r="H273" i="247"/>
  <c r="F273" i="247"/>
  <c r="G273" i="247" s="1"/>
  <c r="S272" i="247"/>
  <c r="Q275" i="247" s="1"/>
  <c r="L272" i="247"/>
  <c r="J272" i="247"/>
  <c r="K272" i="247" s="1"/>
  <c r="I275" i="247" s="1"/>
  <c r="I272" i="247"/>
  <c r="H272" i="247"/>
  <c r="F272" i="247"/>
  <c r="G272" i="247" s="1"/>
  <c r="U271" i="247"/>
  <c r="Q274" i="247" s="1"/>
  <c r="S271" i="247"/>
  <c r="L271" i="247"/>
  <c r="J271" i="247"/>
  <c r="K271" i="247" s="1"/>
  <c r="H271" i="247"/>
  <c r="F271" i="247"/>
  <c r="S270" i="247"/>
  <c r="O270" i="247"/>
  <c r="M273" i="247" s="1"/>
  <c r="H270" i="247"/>
  <c r="F270" i="247"/>
  <c r="G270" i="247" s="1"/>
  <c r="S269" i="247"/>
  <c r="O269" i="247"/>
  <c r="M272" i="247" s="1"/>
  <c r="H269" i="247"/>
  <c r="F269" i="247"/>
  <c r="G269" i="247" s="1"/>
  <c r="U268" i="247"/>
  <c r="M274" i="247" s="1"/>
  <c r="S268" i="247"/>
  <c r="Q268" i="247"/>
  <c r="M271" i="247" s="1"/>
  <c r="O268" i="247"/>
  <c r="H268" i="247"/>
  <c r="F268" i="247"/>
  <c r="S267" i="247"/>
  <c r="O267" i="247"/>
  <c r="K267" i="247"/>
  <c r="I270" i="247" s="1"/>
  <c r="AG266" i="247"/>
  <c r="AF266" i="247"/>
  <c r="AD266" i="247"/>
  <c r="AC266" i="247"/>
  <c r="S266" i="247"/>
  <c r="O266" i="247"/>
  <c r="K266" i="247"/>
  <c r="I269" i="247" s="1"/>
  <c r="U265" i="247"/>
  <c r="I274" i="247" s="1"/>
  <c r="S265" i="247"/>
  <c r="Q265" i="247"/>
  <c r="I271" i="247" s="1"/>
  <c r="O265" i="247"/>
  <c r="M265" i="247"/>
  <c r="I268" i="247" s="1"/>
  <c r="K265" i="247"/>
  <c r="R264" i="247"/>
  <c r="N264" i="247"/>
  <c r="J264" i="247"/>
  <c r="F264" i="247"/>
  <c r="R263" i="247"/>
  <c r="N263" i="247"/>
  <c r="J263" i="247"/>
  <c r="F263" i="247"/>
  <c r="AZ254" i="247"/>
  <c r="AX254" i="247"/>
  <c r="AY254" i="247" s="1"/>
  <c r="AW254" i="247"/>
  <c r="AV254" i="247"/>
  <c r="AT254" i="247"/>
  <c r="AU254" i="247" s="1"/>
  <c r="AR254" i="247"/>
  <c r="AP254" i="247"/>
  <c r="AQ254" i="247" s="1"/>
  <c r="AZ253" i="247"/>
  <c r="AX253" i="247"/>
  <c r="AY253" i="247" s="1"/>
  <c r="AW253" i="247"/>
  <c r="AV253" i="247"/>
  <c r="AT253" i="247"/>
  <c r="AU253" i="247" s="1"/>
  <c r="AR253" i="247"/>
  <c r="AP253" i="247"/>
  <c r="AQ253" i="247" s="1"/>
  <c r="AZ252" i="247"/>
  <c r="AX252" i="247"/>
  <c r="AY252" i="247" s="1"/>
  <c r="AV252" i="247"/>
  <c r="AT252" i="247"/>
  <c r="AU252" i="247" s="1"/>
  <c r="AR252" i="247"/>
  <c r="AP252" i="247"/>
  <c r="BC251" i="247"/>
  <c r="BA254" i="247" s="1"/>
  <c r="AV251" i="247"/>
  <c r="AT251" i="247"/>
  <c r="AU251" i="247" s="1"/>
  <c r="AS254" i="247" s="1"/>
  <c r="AS251" i="247"/>
  <c r="AR251" i="247"/>
  <c r="AP251" i="247"/>
  <c r="AQ251" i="247" s="1"/>
  <c r="BC250" i="247"/>
  <c r="BA253" i="247" s="1"/>
  <c r="AV250" i="247"/>
  <c r="AT250" i="247"/>
  <c r="AU250" i="247" s="1"/>
  <c r="AS253" i="247" s="1"/>
  <c r="AS250" i="247"/>
  <c r="AR250" i="247"/>
  <c r="AP250" i="247"/>
  <c r="AQ250" i="247" s="1"/>
  <c r="BE249" i="247"/>
  <c r="BA252" i="247" s="1"/>
  <c r="BC249" i="247"/>
  <c r="AV249" i="247"/>
  <c r="AT249" i="247"/>
  <c r="AU249" i="247" s="1"/>
  <c r="AR249" i="247"/>
  <c r="AP249" i="247"/>
  <c r="BC248" i="247"/>
  <c r="AY248" i="247"/>
  <c r="AW251" i="247" s="1"/>
  <c r="AR248" i="247"/>
  <c r="AP248" i="247"/>
  <c r="AQ248" i="247" s="1"/>
  <c r="BC247" i="247"/>
  <c r="AY247" i="247"/>
  <c r="AW250" i="247" s="1"/>
  <c r="AR247" i="247"/>
  <c r="AP247" i="247"/>
  <c r="AQ247" i="247" s="1"/>
  <c r="BE246" i="247"/>
  <c r="AW252" i="247" s="1"/>
  <c r="BC246" i="247"/>
  <c r="BA246" i="247"/>
  <c r="AW249" i="247" s="1"/>
  <c r="AY246" i="247"/>
  <c r="AR246" i="247"/>
  <c r="AP246" i="247"/>
  <c r="BC245" i="247"/>
  <c r="AY245" i="247"/>
  <c r="AU245" i="247"/>
  <c r="AS248" i="247" s="1"/>
  <c r="BQ244" i="247"/>
  <c r="BP244" i="247"/>
  <c r="BN244" i="247"/>
  <c r="BM244" i="247"/>
  <c r="BC244" i="247"/>
  <c r="AY244" i="247"/>
  <c r="AU244" i="247"/>
  <c r="AS247" i="247" s="1"/>
  <c r="BE243" i="247"/>
  <c r="AS252" i="247" s="1"/>
  <c r="BC243" i="247"/>
  <c r="BA243" i="247"/>
  <c r="AS249" i="247" s="1"/>
  <c r="AY243" i="247"/>
  <c r="AW243" i="247"/>
  <c r="AS246" i="247" s="1"/>
  <c r="AU243" i="247"/>
  <c r="BB242" i="247"/>
  <c r="AX242" i="247"/>
  <c r="AT242" i="247"/>
  <c r="AP242" i="247"/>
  <c r="BB241" i="247"/>
  <c r="AX241" i="247"/>
  <c r="AT241" i="247"/>
  <c r="AP241" i="247"/>
  <c r="P178" i="247"/>
  <c r="N178" i="247"/>
  <c r="O178" i="247" s="1"/>
  <c r="M178" i="247"/>
  <c r="L178" i="247"/>
  <c r="J178" i="247"/>
  <c r="K178" i="247" s="1"/>
  <c r="H178" i="247"/>
  <c r="F178" i="247"/>
  <c r="G178" i="247" s="1"/>
  <c r="P177" i="247"/>
  <c r="N177" i="247"/>
  <c r="O177" i="247" s="1"/>
  <c r="M177" i="247"/>
  <c r="L177" i="247"/>
  <c r="J177" i="247"/>
  <c r="K177" i="247" s="1"/>
  <c r="H177" i="247"/>
  <c r="F177" i="247"/>
  <c r="G177" i="247" s="1"/>
  <c r="P176" i="247"/>
  <c r="N176" i="247"/>
  <c r="O176" i="247" s="1"/>
  <c r="L176" i="247"/>
  <c r="J176" i="247"/>
  <c r="K176" i="247" s="1"/>
  <c r="H176" i="247"/>
  <c r="F176" i="247"/>
  <c r="G176" i="247" s="1"/>
  <c r="S175" i="247"/>
  <c r="Q178" i="247" s="1"/>
  <c r="L175" i="247"/>
  <c r="J175" i="247"/>
  <c r="K175" i="247" s="1"/>
  <c r="I178" i="247" s="1"/>
  <c r="I175" i="247"/>
  <c r="H175" i="247"/>
  <c r="F175" i="247"/>
  <c r="G175" i="247" s="1"/>
  <c r="S174" i="247"/>
  <c r="Q177" i="247" s="1"/>
  <c r="L174" i="247"/>
  <c r="J174" i="247"/>
  <c r="K174" i="247" s="1"/>
  <c r="I177" i="247" s="1"/>
  <c r="I174" i="247"/>
  <c r="H174" i="247"/>
  <c r="F174" i="247"/>
  <c r="G174" i="247" s="1"/>
  <c r="U173" i="247"/>
  <c r="Q176" i="247" s="1"/>
  <c r="S173" i="247"/>
  <c r="L173" i="247"/>
  <c r="J173" i="247"/>
  <c r="K173" i="247" s="1"/>
  <c r="H173" i="247"/>
  <c r="F173" i="247"/>
  <c r="S172" i="247"/>
  <c r="O172" i="247"/>
  <c r="M175" i="247" s="1"/>
  <c r="H172" i="247"/>
  <c r="F172" i="247"/>
  <c r="G172" i="247" s="1"/>
  <c r="S171" i="247"/>
  <c r="O171" i="247"/>
  <c r="M174" i="247" s="1"/>
  <c r="H171" i="247"/>
  <c r="F171" i="247"/>
  <c r="G171" i="247" s="1"/>
  <c r="U170" i="247"/>
  <c r="M176" i="247" s="1"/>
  <c r="S170" i="247"/>
  <c r="Q170" i="247"/>
  <c r="M173" i="247" s="1"/>
  <c r="O170" i="247"/>
  <c r="H170" i="247"/>
  <c r="F170" i="247"/>
  <c r="G170" i="247" s="1"/>
  <c r="S169" i="247"/>
  <c r="O169" i="247"/>
  <c r="K169" i="247"/>
  <c r="I172" i="247" s="1"/>
  <c r="AG168" i="247"/>
  <c r="AF168" i="247"/>
  <c r="AD168" i="247"/>
  <c r="AC168" i="247"/>
  <c r="S168" i="247"/>
  <c r="O168" i="247"/>
  <c r="K168" i="247"/>
  <c r="I171" i="247" s="1"/>
  <c r="U167" i="247"/>
  <c r="I176" i="247" s="1"/>
  <c r="S167" i="247"/>
  <c r="Q167" i="247"/>
  <c r="I173" i="247" s="1"/>
  <c r="O167" i="247"/>
  <c r="M167" i="247"/>
  <c r="I170" i="247" s="1"/>
  <c r="K167" i="247"/>
  <c r="R166" i="247"/>
  <c r="N166" i="247"/>
  <c r="J166" i="247"/>
  <c r="F166" i="247"/>
  <c r="R165" i="247"/>
  <c r="N165" i="247"/>
  <c r="J165" i="247"/>
  <c r="F165" i="247"/>
  <c r="AZ163" i="247"/>
  <c r="AX163" i="247"/>
  <c r="AY163" i="247" s="1"/>
  <c r="AW163" i="247"/>
  <c r="AV163" i="247"/>
  <c r="AT163" i="247"/>
  <c r="AU163" i="247" s="1"/>
  <c r="AR163" i="247"/>
  <c r="AP163" i="247"/>
  <c r="AQ163" i="247" s="1"/>
  <c r="AZ162" i="247"/>
  <c r="AX162" i="247"/>
  <c r="AY162" i="247" s="1"/>
  <c r="AW162" i="247"/>
  <c r="AV162" i="247"/>
  <c r="AT162" i="247"/>
  <c r="AU162" i="247" s="1"/>
  <c r="AR162" i="247"/>
  <c r="AP162" i="247"/>
  <c r="AQ162" i="247" s="1"/>
  <c r="AZ161" i="247"/>
  <c r="AX161" i="247"/>
  <c r="AY161" i="247" s="1"/>
  <c r="AV161" i="247"/>
  <c r="AT161" i="247"/>
  <c r="AU161" i="247" s="1"/>
  <c r="AR161" i="247"/>
  <c r="AP161" i="247"/>
  <c r="AQ161" i="247" s="1"/>
  <c r="BC160" i="247"/>
  <c r="BA163" i="247" s="1"/>
  <c r="AV160" i="247"/>
  <c r="AT160" i="247"/>
  <c r="AU160" i="247" s="1"/>
  <c r="AS163" i="247" s="1"/>
  <c r="AS160" i="247"/>
  <c r="AR160" i="247"/>
  <c r="AP160" i="247"/>
  <c r="AQ160" i="247" s="1"/>
  <c r="BC159" i="247"/>
  <c r="BA162" i="247" s="1"/>
  <c r="AV159" i="247"/>
  <c r="AT159" i="247"/>
  <c r="AU159" i="247" s="1"/>
  <c r="AS162" i="247" s="1"/>
  <c r="AS159" i="247"/>
  <c r="AR159" i="247"/>
  <c r="AP159" i="247"/>
  <c r="AQ159" i="247" s="1"/>
  <c r="BE158" i="247"/>
  <c r="BA161" i="247" s="1"/>
  <c r="BC158" i="247"/>
  <c r="AV158" i="247"/>
  <c r="AT158" i="247"/>
  <c r="AU158" i="247" s="1"/>
  <c r="AR158" i="247"/>
  <c r="AP158" i="247"/>
  <c r="BC157" i="247"/>
  <c r="AY157" i="247"/>
  <c r="AW160" i="247" s="1"/>
  <c r="AR157" i="247"/>
  <c r="AP157" i="247"/>
  <c r="AQ157" i="247" s="1"/>
  <c r="BC156" i="247"/>
  <c r="AY156" i="247"/>
  <c r="AW159" i="247" s="1"/>
  <c r="AR156" i="247"/>
  <c r="AP156" i="247"/>
  <c r="AQ156" i="247" s="1"/>
  <c r="BE155" i="247"/>
  <c r="AW161" i="247" s="1"/>
  <c r="BC155" i="247"/>
  <c r="BA155" i="247"/>
  <c r="AW158" i="247" s="1"/>
  <c r="AY155" i="247"/>
  <c r="AR155" i="247"/>
  <c r="AP155" i="247"/>
  <c r="BC154" i="247"/>
  <c r="AY154" i="247"/>
  <c r="AU154" i="247"/>
  <c r="AS157" i="247" s="1"/>
  <c r="BQ153" i="247"/>
  <c r="BP153" i="247"/>
  <c r="BN153" i="247"/>
  <c r="BM153" i="247"/>
  <c r="BC153" i="247"/>
  <c r="AY153" i="247"/>
  <c r="AU153" i="247"/>
  <c r="AS156" i="247" s="1"/>
  <c r="BE152" i="247"/>
  <c r="AS161" i="247" s="1"/>
  <c r="BC152" i="247"/>
  <c r="BA152" i="247"/>
  <c r="AS158" i="247" s="1"/>
  <c r="AY152" i="247"/>
  <c r="AW152" i="247"/>
  <c r="AS155" i="247" s="1"/>
  <c r="AU152" i="247"/>
  <c r="BB151" i="247"/>
  <c r="AX151" i="247"/>
  <c r="AT151" i="247"/>
  <c r="AP151" i="247"/>
  <c r="BB150" i="247"/>
  <c r="AX150" i="247"/>
  <c r="AT150" i="247"/>
  <c r="AP150" i="247"/>
  <c r="P163" i="247"/>
  <c r="N163" i="247"/>
  <c r="O163" i="247" s="1"/>
  <c r="M163" i="247"/>
  <c r="L163" i="247"/>
  <c r="J163" i="247"/>
  <c r="K163" i="247" s="1"/>
  <c r="H163" i="247"/>
  <c r="F163" i="247"/>
  <c r="G163" i="247" s="1"/>
  <c r="P162" i="247"/>
  <c r="N162" i="247"/>
  <c r="O162" i="247" s="1"/>
  <c r="M162" i="247"/>
  <c r="L162" i="247"/>
  <c r="J162" i="247"/>
  <c r="K162" i="247" s="1"/>
  <c r="H162" i="247"/>
  <c r="F162" i="247"/>
  <c r="G162" i="247" s="1"/>
  <c r="P161" i="247"/>
  <c r="N161" i="247"/>
  <c r="O161" i="247" s="1"/>
  <c r="L161" i="247"/>
  <c r="J161" i="247"/>
  <c r="K161" i="247" s="1"/>
  <c r="H161" i="247"/>
  <c r="F161" i="247"/>
  <c r="S160" i="247"/>
  <c r="Q163" i="247" s="1"/>
  <c r="L160" i="247"/>
  <c r="J160" i="247"/>
  <c r="K160" i="247" s="1"/>
  <c r="I163" i="247" s="1"/>
  <c r="I160" i="247"/>
  <c r="H160" i="247"/>
  <c r="F160" i="247"/>
  <c r="G160" i="247" s="1"/>
  <c r="S159" i="247"/>
  <c r="Q162" i="247" s="1"/>
  <c r="L159" i="247"/>
  <c r="J159" i="247"/>
  <c r="K159" i="247" s="1"/>
  <c r="I162" i="247" s="1"/>
  <c r="I159" i="247"/>
  <c r="H159" i="247"/>
  <c r="F159" i="247"/>
  <c r="G159" i="247" s="1"/>
  <c r="U158" i="247"/>
  <c r="Q161" i="247" s="1"/>
  <c r="S158" i="247"/>
  <c r="L158" i="247"/>
  <c r="J158" i="247"/>
  <c r="K158" i="247" s="1"/>
  <c r="H158" i="247"/>
  <c r="F158" i="247"/>
  <c r="S157" i="247"/>
  <c r="O157" i="247"/>
  <c r="M160" i="247" s="1"/>
  <c r="H157" i="247"/>
  <c r="F157" i="247"/>
  <c r="G157" i="247" s="1"/>
  <c r="S156" i="247"/>
  <c r="O156" i="247"/>
  <c r="M159" i="247" s="1"/>
  <c r="H156" i="247"/>
  <c r="F156" i="247"/>
  <c r="G156" i="247" s="1"/>
  <c r="U155" i="247"/>
  <c r="M161" i="247" s="1"/>
  <c r="S155" i="247"/>
  <c r="Q155" i="247"/>
  <c r="M158" i="247" s="1"/>
  <c r="O155" i="247"/>
  <c r="H155" i="247"/>
  <c r="F155" i="247"/>
  <c r="G155" i="247" s="1"/>
  <c r="S154" i="247"/>
  <c r="O154" i="247"/>
  <c r="K154" i="247"/>
  <c r="I157" i="247" s="1"/>
  <c r="AG153" i="247"/>
  <c r="AF153" i="247"/>
  <c r="AD153" i="247"/>
  <c r="AC153" i="247"/>
  <c r="S153" i="247"/>
  <c r="O153" i="247"/>
  <c r="K153" i="247"/>
  <c r="I156" i="247" s="1"/>
  <c r="U152" i="247"/>
  <c r="I161" i="247" s="1"/>
  <c r="S152" i="247"/>
  <c r="Q152" i="247"/>
  <c r="I158" i="247" s="1"/>
  <c r="O152" i="247"/>
  <c r="M152" i="247"/>
  <c r="I155" i="247" s="1"/>
  <c r="K152" i="247"/>
  <c r="R151" i="247"/>
  <c r="N151" i="247"/>
  <c r="J151" i="247"/>
  <c r="F151" i="247"/>
  <c r="R150" i="247"/>
  <c r="N150" i="247"/>
  <c r="J150" i="247"/>
  <c r="F150" i="247"/>
  <c r="P117" i="247"/>
  <c r="N117" i="247"/>
  <c r="O117" i="247" s="1"/>
  <c r="M117" i="247"/>
  <c r="L117" i="247"/>
  <c r="J117" i="247"/>
  <c r="K117" i="247" s="1"/>
  <c r="H117" i="247"/>
  <c r="F117" i="247"/>
  <c r="G117" i="247" s="1"/>
  <c r="P116" i="247"/>
  <c r="N116" i="247"/>
  <c r="O116" i="247" s="1"/>
  <c r="M116" i="247"/>
  <c r="L116" i="247"/>
  <c r="J116" i="247"/>
  <c r="K116" i="247" s="1"/>
  <c r="H116" i="247"/>
  <c r="F116" i="247"/>
  <c r="G116" i="247" s="1"/>
  <c r="P115" i="247"/>
  <c r="N115" i="247"/>
  <c r="O115" i="247" s="1"/>
  <c r="L115" i="247"/>
  <c r="J115" i="247"/>
  <c r="K115" i="247" s="1"/>
  <c r="H115" i="247"/>
  <c r="F115" i="247"/>
  <c r="S114" i="247"/>
  <c r="Q117" i="247" s="1"/>
  <c r="L114" i="247"/>
  <c r="J114" i="247"/>
  <c r="K114" i="247" s="1"/>
  <c r="I117" i="247" s="1"/>
  <c r="I114" i="247"/>
  <c r="H114" i="247"/>
  <c r="F114" i="247"/>
  <c r="G114" i="247" s="1"/>
  <c r="S113" i="247"/>
  <c r="Q116" i="247" s="1"/>
  <c r="L113" i="247"/>
  <c r="J113" i="247"/>
  <c r="K113" i="247" s="1"/>
  <c r="I116" i="247" s="1"/>
  <c r="I113" i="247"/>
  <c r="H113" i="247"/>
  <c r="F113" i="247"/>
  <c r="G113" i="247" s="1"/>
  <c r="U112" i="247"/>
  <c r="Q115" i="247" s="1"/>
  <c r="S112" i="247"/>
  <c r="L112" i="247"/>
  <c r="J112" i="247"/>
  <c r="K112" i="247" s="1"/>
  <c r="H112" i="247"/>
  <c r="F112" i="247"/>
  <c r="S111" i="247"/>
  <c r="O111" i="247"/>
  <c r="M114" i="247" s="1"/>
  <c r="H111" i="247"/>
  <c r="F111" i="247"/>
  <c r="G111" i="247" s="1"/>
  <c r="S110" i="247"/>
  <c r="O110" i="247"/>
  <c r="M113" i="247" s="1"/>
  <c r="H110" i="247"/>
  <c r="F110" i="247"/>
  <c r="G110" i="247" s="1"/>
  <c r="U109" i="247"/>
  <c r="M115" i="247" s="1"/>
  <c r="S109" i="247"/>
  <c r="Q109" i="247"/>
  <c r="M112" i="247" s="1"/>
  <c r="O109" i="247"/>
  <c r="H109" i="247"/>
  <c r="F109" i="247"/>
  <c r="S108" i="247"/>
  <c r="O108" i="247"/>
  <c r="K108" i="247"/>
  <c r="I111" i="247" s="1"/>
  <c r="AG107" i="247"/>
  <c r="AF107" i="247"/>
  <c r="AD107" i="247"/>
  <c r="AC107" i="247"/>
  <c r="S107" i="247"/>
  <c r="O107" i="247"/>
  <c r="K107" i="247"/>
  <c r="I110" i="247" s="1"/>
  <c r="U106" i="247"/>
  <c r="I115" i="247" s="1"/>
  <c r="S106" i="247"/>
  <c r="Q106" i="247"/>
  <c r="I112" i="247" s="1"/>
  <c r="O106" i="247"/>
  <c r="M106" i="247"/>
  <c r="I109" i="247" s="1"/>
  <c r="K106" i="247"/>
  <c r="R105" i="247"/>
  <c r="N105" i="247"/>
  <c r="J105" i="247"/>
  <c r="F105" i="247"/>
  <c r="R104" i="247"/>
  <c r="N104" i="247"/>
  <c r="J104" i="247"/>
  <c r="F104" i="247"/>
  <c r="T257" i="247"/>
  <c r="R257" i="247"/>
  <c r="S257" i="247" s="1"/>
  <c r="Q257" i="247"/>
  <c r="P257" i="247"/>
  <c r="N257" i="247"/>
  <c r="O257" i="247" s="1"/>
  <c r="L257" i="247"/>
  <c r="J257" i="247"/>
  <c r="K257" i="247" s="1"/>
  <c r="I257" i="247"/>
  <c r="H257" i="247"/>
  <c r="F257" i="247"/>
  <c r="G257" i="247" s="1"/>
  <c r="T256" i="247"/>
  <c r="R256" i="247"/>
  <c r="S256" i="247" s="1"/>
  <c r="Q256" i="247"/>
  <c r="P256" i="247"/>
  <c r="N256" i="247"/>
  <c r="O256" i="247" s="1"/>
  <c r="L256" i="247"/>
  <c r="J256" i="247"/>
  <c r="K256" i="247" s="1"/>
  <c r="I256" i="247"/>
  <c r="H256" i="247"/>
  <c r="F256" i="247"/>
  <c r="G256" i="247" s="1"/>
  <c r="T255" i="247"/>
  <c r="R255" i="247"/>
  <c r="S255" i="247" s="1"/>
  <c r="P255" i="247"/>
  <c r="N255" i="247"/>
  <c r="O255" i="247" s="1"/>
  <c r="L255" i="247"/>
  <c r="J255" i="247"/>
  <c r="K255" i="247" s="1"/>
  <c r="H255" i="247"/>
  <c r="F255" i="247"/>
  <c r="W254" i="247"/>
  <c r="U257" i="247" s="1"/>
  <c r="P254" i="247"/>
  <c r="N254" i="247"/>
  <c r="O254" i="247" s="1"/>
  <c r="M257" i="247" s="1"/>
  <c r="M254" i="247"/>
  <c r="L254" i="247"/>
  <c r="J254" i="247"/>
  <c r="K254" i="247" s="1"/>
  <c r="H254" i="247"/>
  <c r="F254" i="247"/>
  <c r="G254" i="247" s="1"/>
  <c r="W253" i="247"/>
  <c r="U256" i="247" s="1"/>
  <c r="P253" i="247"/>
  <c r="N253" i="247"/>
  <c r="O253" i="247" s="1"/>
  <c r="M256" i="247" s="1"/>
  <c r="M253" i="247"/>
  <c r="L253" i="247"/>
  <c r="J253" i="247"/>
  <c r="K253" i="247" s="1"/>
  <c r="H253" i="247"/>
  <c r="F253" i="247"/>
  <c r="G253" i="247" s="1"/>
  <c r="Y252" i="247"/>
  <c r="U255" i="247" s="1"/>
  <c r="W252" i="247"/>
  <c r="P252" i="247"/>
  <c r="N252" i="247"/>
  <c r="O252" i="247" s="1"/>
  <c r="L252" i="247"/>
  <c r="J252" i="247"/>
  <c r="K252" i="247" s="1"/>
  <c r="H252" i="247"/>
  <c r="F252" i="247"/>
  <c r="W251" i="247"/>
  <c r="S251" i="247"/>
  <c r="Q254" i="247" s="1"/>
  <c r="L251" i="247"/>
  <c r="J251" i="247"/>
  <c r="K251" i="247" s="1"/>
  <c r="I254" i="247" s="1"/>
  <c r="I251" i="247"/>
  <c r="H251" i="247"/>
  <c r="F251" i="247"/>
  <c r="G251" i="247" s="1"/>
  <c r="W250" i="247"/>
  <c r="S250" i="247"/>
  <c r="Q253" i="247" s="1"/>
  <c r="L250" i="247"/>
  <c r="J250" i="247"/>
  <c r="K250" i="247" s="1"/>
  <c r="I253" i="247" s="1"/>
  <c r="I250" i="247"/>
  <c r="H250" i="247"/>
  <c r="F250" i="247"/>
  <c r="G250" i="247" s="1"/>
  <c r="Y249" i="247"/>
  <c r="Q255" i="247" s="1"/>
  <c r="W249" i="247"/>
  <c r="U249" i="247"/>
  <c r="Q252" i="247" s="1"/>
  <c r="S249" i="247"/>
  <c r="L249" i="247"/>
  <c r="J249" i="247"/>
  <c r="K249" i="247" s="1"/>
  <c r="H249" i="247"/>
  <c r="F249" i="247"/>
  <c r="W248" i="247"/>
  <c r="S248" i="247"/>
  <c r="O248" i="247"/>
  <c r="M251" i="247" s="1"/>
  <c r="H248" i="247"/>
  <c r="F248" i="247"/>
  <c r="G248" i="247" s="1"/>
  <c r="W247" i="247"/>
  <c r="S247" i="247"/>
  <c r="O247" i="247"/>
  <c r="M250" i="247" s="1"/>
  <c r="H247" i="247"/>
  <c r="F247" i="247"/>
  <c r="G247" i="247" s="1"/>
  <c r="Y246" i="247"/>
  <c r="M255" i="247" s="1"/>
  <c r="W246" i="247"/>
  <c r="U246" i="247"/>
  <c r="M252" i="247" s="1"/>
  <c r="S246" i="247"/>
  <c r="Q246" i="247"/>
  <c r="M249" i="247" s="1"/>
  <c r="O246" i="247"/>
  <c r="H246" i="247"/>
  <c r="F246" i="247"/>
  <c r="W245" i="247"/>
  <c r="S245" i="247"/>
  <c r="O245" i="247"/>
  <c r="K245" i="247"/>
  <c r="I248" i="247" s="1"/>
  <c r="AK244" i="247"/>
  <c r="AJ244" i="247"/>
  <c r="AH244" i="247"/>
  <c r="AG244" i="247"/>
  <c r="W244" i="247"/>
  <c r="S244" i="247"/>
  <c r="O244" i="247"/>
  <c r="K244" i="247"/>
  <c r="I247" i="247" s="1"/>
  <c r="Y243" i="247"/>
  <c r="I255" i="247" s="1"/>
  <c r="W243" i="247"/>
  <c r="U243" i="247"/>
  <c r="I252" i="247" s="1"/>
  <c r="S243" i="247"/>
  <c r="Q243" i="247"/>
  <c r="I249" i="247" s="1"/>
  <c r="O243" i="247"/>
  <c r="M243" i="247"/>
  <c r="I246" i="247" s="1"/>
  <c r="K243" i="247"/>
  <c r="V242" i="247"/>
  <c r="R242" i="247"/>
  <c r="N242" i="247"/>
  <c r="J242" i="247"/>
  <c r="F242" i="247"/>
  <c r="V241" i="247"/>
  <c r="R241" i="247"/>
  <c r="N241" i="247"/>
  <c r="J241" i="247"/>
  <c r="F241" i="247"/>
  <c r="BD228" i="247"/>
  <c r="BB228" i="247"/>
  <c r="BC228" i="247" s="1"/>
  <c r="BA228" i="247"/>
  <c r="AZ228" i="247"/>
  <c r="AX228" i="247"/>
  <c r="AY228" i="247" s="1"/>
  <c r="AV228" i="247"/>
  <c r="AT228" i="247"/>
  <c r="AU228" i="247" s="1"/>
  <c r="AS228" i="247"/>
  <c r="AR228" i="247"/>
  <c r="AP228" i="247"/>
  <c r="AQ228" i="247" s="1"/>
  <c r="BD227" i="247"/>
  <c r="BB227" i="247"/>
  <c r="BC227" i="247" s="1"/>
  <c r="BA227" i="247"/>
  <c r="AZ227" i="247"/>
  <c r="AX227" i="247"/>
  <c r="AY227" i="247" s="1"/>
  <c r="AV227" i="247"/>
  <c r="AT227" i="247"/>
  <c r="AU227" i="247" s="1"/>
  <c r="AS227" i="247"/>
  <c r="AR227" i="247"/>
  <c r="AP227" i="247"/>
  <c r="AQ227" i="247" s="1"/>
  <c r="BD226" i="247"/>
  <c r="BB226" i="247"/>
  <c r="BC226" i="247" s="1"/>
  <c r="AZ226" i="247"/>
  <c r="AX226" i="247"/>
  <c r="AY226" i="247" s="1"/>
  <c r="AV226" i="247"/>
  <c r="AT226" i="247"/>
  <c r="AU226" i="247" s="1"/>
  <c r="AR226" i="247"/>
  <c r="AP226" i="247"/>
  <c r="BG225" i="247"/>
  <c r="BE228" i="247" s="1"/>
  <c r="AZ225" i="247"/>
  <c r="AX225" i="247"/>
  <c r="AY225" i="247" s="1"/>
  <c r="AW228" i="247" s="1"/>
  <c r="AW225" i="247"/>
  <c r="AV225" i="247"/>
  <c r="AT225" i="247"/>
  <c r="AU225" i="247" s="1"/>
  <c r="AR225" i="247"/>
  <c r="AP225" i="247"/>
  <c r="AQ225" i="247" s="1"/>
  <c r="BG224" i="247"/>
  <c r="BE227" i="247" s="1"/>
  <c r="AZ224" i="247"/>
  <c r="AX224" i="247"/>
  <c r="AY224" i="247" s="1"/>
  <c r="AW227" i="247" s="1"/>
  <c r="AW224" i="247"/>
  <c r="AV224" i="247"/>
  <c r="AT224" i="247"/>
  <c r="AU224" i="247" s="1"/>
  <c r="AR224" i="247"/>
  <c r="AP224" i="247"/>
  <c r="AQ224" i="247" s="1"/>
  <c r="BI223" i="247"/>
  <c r="BE226" i="247" s="1"/>
  <c r="BG223" i="247"/>
  <c r="AZ223" i="247"/>
  <c r="AX223" i="247"/>
  <c r="AY223" i="247" s="1"/>
  <c r="AV223" i="247"/>
  <c r="AT223" i="247"/>
  <c r="AU223" i="247" s="1"/>
  <c r="AR223" i="247"/>
  <c r="AP223" i="247"/>
  <c r="BG222" i="247"/>
  <c r="BC222" i="247"/>
  <c r="BA225" i="247" s="1"/>
  <c r="AV222" i="247"/>
  <c r="AT222" i="247"/>
  <c r="AU222" i="247" s="1"/>
  <c r="AS225" i="247" s="1"/>
  <c r="AS222" i="247"/>
  <c r="AR222" i="247"/>
  <c r="AP222" i="247"/>
  <c r="AQ222" i="247" s="1"/>
  <c r="BG221" i="247"/>
  <c r="BC221" i="247"/>
  <c r="BA224" i="247" s="1"/>
  <c r="AV221" i="247"/>
  <c r="AT221" i="247"/>
  <c r="AU221" i="247" s="1"/>
  <c r="AS224" i="247" s="1"/>
  <c r="AS221" i="247"/>
  <c r="AR221" i="247"/>
  <c r="AP221" i="247"/>
  <c r="AQ221" i="247" s="1"/>
  <c r="BI220" i="247"/>
  <c r="BA226" i="247" s="1"/>
  <c r="BG220" i="247"/>
  <c r="BE220" i="247"/>
  <c r="BA223" i="247" s="1"/>
  <c r="BC220" i="247"/>
  <c r="AV220" i="247"/>
  <c r="AT220" i="247"/>
  <c r="AU220" i="247" s="1"/>
  <c r="AR220" i="247"/>
  <c r="AP220" i="247"/>
  <c r="BG219" i="247"/>
  <c r="BC219" i="247"/>
  <c r="AY219" i="247"/>
  <c r="AW222" i="247" s="1"/>
  <c r="AR219" i="247"/>
  <c r="AP219" i="247"/>
  <c r="AQ219" i="247" s="1"/>
  <c r="BG218" i="247"/>
  <c r="BC218" i="247"/>
  <c r="AY218" i="247"/>
  <c r="AW221" i="247" s="1"/>
  <c r="AR218" i="247"/>
  <c r="AP218" i="247"/>
  <c r="AQ218" i="247" s="1"/>
  <c r="BI217" i="247"/>
  <c r="AW226" i="247" s="1"/>
  <c r="BG217" i="247"/>
  <c r="BE217" i="247"/>
  <c r="AW223" i="247" s="1"/>
  <c r="BC217" i="247"/>
  <c r="BA217" i="247"/>
  <c r="AW220" i="247" s="1"/>
  <c r="AY217" i="247"/>
  <c r="AR217" i="247"/>
  <c r="AP217" i="247"/>
  <c r="BG216" i="247"/>
  <c r="BC216" i="247"/>
  <c r="AY216" i="247"/>
  <c r="AU216" i="247"/>
  <c r="AS219" i="247" s="1"/>
  <c r="BU215" i="247"/>
  <c r="BT215" i="247"/>
  <c r="BR215" i="247"/>
  <c r="BQ215" i="247"/>
  <c r="BG215" i="247"/>
  <c r="BC215" i="247"/>
  <c r="AY215" i="247"/>
  <c r="AU215" i="247"/>
  <c r="AS218" i="247" s="1"/>
  <c r="BI214" i="247"/>
  <c r="AS226" i="247" s="1"/>
  <c r="BG214" i="247"/>
  <c r="BE214" i="247"/>
  <c r="AS223" i="247" s="1"/>
  <c r="BC214" i="247"/>
  <c r="BA214" i="247"/>
  <c r="AS220" i="247" s="1"/>
  <c r="AY214" i="247"/>
  <c r="AW214" i="247"/>
  <c r="AS217" i="247" s="1"/>
  <c r="AU214" i="247"/>
  <c r="BF213" i="247"/>
  <c r="BB213" i="247"/>
  <c r="AX213" i="247"/>
  <c r="AT213" i="247"/>
  <c r="AP213" i="247"/>
  <c r="BF212" i="247"/>
  <c r="BB212" i="247"/>
  <c r="AX212" i="247"/>
  <c r="AT212" i="247"/>
  <c r="AP212" i="247"/>
  <c r="T228" i="247"/>
  <c r="R228" i="247"/>
  <c r="S228" i="247" s="1"/>
  <c r="Q228" i="247"/>
  <c r="P228" i="247"/>
  <c r="N228" i="247"/>
  <c r="O228" i="247" s="1"/>
  <c r="L228" i="247"/>
  <c r="J228" i="247"/>
  <c r="K228" i="247" s="1"/>
  <c r="I228" i="247"/>
  <c r="H228" i="247"/>
  <c r="F228" i="247"/>
  <c r="G228" i="247" s="1"/>
  <c r="T227" i="247"/>
  <c r="R227" i="247"/>
  <c r="S227" i="247" s="1"/>
  <c r="Q227" i="247"/>
  <c r="P227" i="247"/>
  <c r="N227" i="247"/>
  <c r="O227" i="247" s="1"/>
  <c r="L227" i="247"/>
  <c r="J227" i="247"/>
  <c r="K227" i="247" s="1"/>
  <c r="I227" i="247"/>
  <c r="H227" i="247"/>
  <c r="F227" i="247"/>
  <c r="G227" i="247" s="1"/>
  <c r="T226" i="247"/>
  <c r="R226" i="247"/>
  <c r="S226" i="247" s="1"/>
  <c r="P226" i="247"/>
  <c r="N226" i="247"/>
  <c r="O226" i="247" s="1"/>
  <c r="L226" i="247"/>
  <c r="J226" i="247"/>
  <c r="K226" i="247" s="1"/>
  <c r="H226" i="247"/>
  <c r="F226" i="247"/>
  <c r="W225" i="247"/>
  <c r="U228" i="247" s="1"/>
  <c r="P225" i="247"/>
  <c r="N225" i="247"/>
  <c r="O225" i="247" s="1"/>
  <c r="M228" i="247" s="1"/>
  <c r="M225" i="247"/>
  <c r="L225" i="247"/>
  <c r="J225" i="247"/>
  <c r="K225" i="247" s="1"/>
  <c r="H225" i="247"/>
  <c r="F225" i="247"/>
  <c r="G225" i="247" s="1"/>
  <c r="W224" i="247"/>
  <c r="U227" i="247" s="1"/>
  <c r="P224" i="247"/>
  <c r="N224" i="247"/>
  <c r="O224" i="247" s="1"/>
  <c r="M227" i="247" s="1"/>
  <c r="M224" i="247"/>
  <c r="L224" i="247"/>
  <c r="J224" i="247"/>
  <c r="K224" i="247" s="1"/>
  <c r="H224" i="247"/>
  <c r="F224" i="247"/>
  <c r="G224" i="247" s="1"/>
  <c r="Y223" i="247"/>
  <c r="U226" i="247" s="1"/>
  <c r="W223" i="247"/>
  <c r="P223" i="247"/>
  <c r="N223" i="247"/>
  <c r="O223" i="247" s="1"/>
  <c r="L223" i="247"/>
  <c r="J223" i="247"/>
  <c r="K223" i="247" s="1"/>
  <c r="H223" i="247"/>
  <c r="F223" i="247"/>
  <c r="W222" i="247"/>
  <c r="S222" i="247"/>
  <c r="Q225" i="247" s="1"/>
  <c r="L222" i="247"/>
  <c r="J222" i="247"/>
  <c r="K222" i="247" s="1"/>
  <c r="I225" i="247" s="1"/>
  <c r="I222" i="247"/>
  <c r="H222" i="247"/>
  <c r="F222" i="247"/>
  <c r="G222" i="247" s="1"/>
  <c r="W221" i="247"/>
  <c r="S221" i="247"/>
  <c r="Q224" i="247" s="1"/>
  <c r="L221" i="247"/>
  <c r="J221" i="247"/>
  <c r="K221" i="247" s="1"/>
  <c r="I224" i="247" s="1"/>
  <c r="I221" i="247"/>
  <c r="H221" i="247"/>
  <c r="F221" i="247"/>
  <c r="G221" i="247" s="1"/>
  <c r="Y220" i="247"/>
  <c r="Q226" i="247" s="1"/>
  <c r="W220" i="247"/>
  <c r="U220" i="247"/>
  <c r="Q223" i="247" s="1"/>
  <c r="S220" i="247"/>
  <c r="L220" i="247"/>
  <c r="J220" i="247"/>
  <c r="K220" i="247" s="1"/>
  <c r="H220" i="247"/>
  <c r="F220" i="247"/>
  <c r="G220" i="247" s="1"/>
  <c r="W219" i="247"/>
  <c r="S219" i="247"/>
  <c r="O219" i="247"/>
  <c r="M222" i="247" s="1"/>
  <c r="H219" i="247"/>
  <c r="F219" i="247"/>
  <c r="G219" i="247" s="1"/>
  <c r="W218" i="247"/>
  <c r="S218" i="247"/>
  <c r="O218" i="247"/>
  <c r="M221" i="247" s="1"/>
  <c r="H218" i="247"/>
  <c r="F218" i="247"/>
  <c r="G218" i="247" s="1"/>
  <c r="Y217" i="247"/>
  <c r="M226" i="247" s="1"/>
  <c r="W217" i="247"/>
  <c r="U217" i="247"/>
  <c r="M223" i="247" s="1"/>
  <c r="S217" i="247"/>
  <c r="Q217" i="247"/>
  <c r="M220" i="247" s="1"/>
  <c r="O217" i="247"/>
  <c r="H217" i="247"/>
  <c r="F217" i="247"/>
  <c r="W216" i="247"/>
  <c r="S216" i="247"/>
  <c r="O216" i="247"/>
  <c r="K216" i="247"/>
  <c r="I219" i="247" s="1"/>
  <c r="AK215" i="247"/>
  <c r="AJ215" i="247"/>
  <c r="AH215" i="247"/>
  <c r="AG215" i="247"/>
  <c r="W215" i="247"/>
  <c r="S215" i="247"/>
  <c r="O215" i="247"/>
  <c r="K215" i="247"/>
  <c r="I218" i="247" s="1"/>
  <c r="Y214" i="247"/>
  <c r="I226" i="247" s="1"/>
  <c r="W214" i="247"/>
  <c r="U214" i="247"/>
  <c r="I223" i="247" s="1"/>
  <c r="S214" i="247"/>
  <c r="Q214" i="247"/>
  <c r="I220" i="247" s="1"/>
  <c r="O214" i="247"/>
  <c r="M214" i="247"/>
  <c r="I217" i="247" s="1"/>
  <c r="K214" i="247"/>
  <c r="V213" i="247"/>
  <c r="R213" i="247"/>
  <c r="N213" i="247"/>
  <c r="J213" i="247"/>
  <c r="F213" i="247"/>
  <c r="V212" i="247"/>
  <c r="R212" i="247"/>
  <c r="N212" i="247"/>
  <c r="J212" i="247"/>
  <c r="F212" i="247"/>
  <c r="T200" i="247"/>
  <c r="R200" i="247"/>
  <c r="S200" i="247" s="1"/>
  <c r="Q200" i="247"/>
  <c r="P200" i="247"/>
  <c r="N200" i="247"/>
  <c r="O200" i="247" s="1"/>
  <c r="L200" i="247"/>
  <c r="J200" i="247"/>
  <c r="K200" i="247" s="1"/>
  <c r="I200" i="247"/>
  <c r="H200" i="247"/>
  <c r="F200" i="247"/>
  <c r="G200" i="247" s="1"/>
  <c r="T199" i="247"/>
  <c r="R199" i="247"/>
  <c r="S199" i="247" s="1"/>
  <c r="Q199" i="247"/>
  <c r="P199" i="247"/>
  <c r="N199" i="247"/>
  <c r="O199" i="247" s="1"/>
  <c r="L199" i="247"/>
  <c r="J199" i="247"/>
  <c r="K199" i="247" s="1"/>
  <c r="I199" i="247"/>
  <c r="H199" i="247"/>
  <c r="F199" i="247"/>
  <c r="G199" i="247" s="1"/>
  <c r="T198" i="247"/>
  <c r="R198" i="247"/>
  <c r="S198" i="247" s="1"/>
  <c r="P198" i="247"/>
  <c r="N198" i="247"/>
  <c r="O198" i="247" s="1"/>
  <c r="L198" i="247"/>
  <c r="J198" i="247"/>
  <c r="K198" i="247" s="1"/>
  <c r="H198" i="247"/>
  <c r="F198" i="247"/>
  <c r="G198" i="247" s="1"/>
  <c r="W197" i="247"/>
  <c r="U200" i="247" s="1"/>
  <c r="P197" i="247"/>
  <c r="N197" i="247"/>
  <c r="O197" i="247" s="1"/>
  <c r="M200" i="247" s="1"/>
  <c r="M197" i="247"/>
  <c r="L197" i="247"/>
  <c r="J197" i="247"/>
  <c r="K197" i="247" s="1"/>
  <c r="H197" i="247"/>
  <c r="F197" i="247"/>
  <c r="G197" i="247" s="1"/>
  <c r="W196" i="247"/>
  <c r="U199" i="247" s="1"/>
  <c r="P196" i="247"/>
  <c r="N196" i="247"/>
  <c r="O196" i="247" s="1"/>
  <c r="M199" i="247" s="1"/>
  <c r="M196" i="247"/>
  <c r="L196" i="247"/>
  <c r="J196" i="247"/>
  <c r="K196" i="247" s="1"/>
  <c r="H196" i="247"/>
  <c r="F196" i="247"/>
  <c r="G196" i="247" s="1"/>
  <c r="Y195" i="247"/>
  <c r="U198" i="247" s="1"/>
  <c r="W195" i="247"/>
  <c r="P195" i="247"/>
  <c r="N195" i="247"/>
  <c r="O195" i="247" s="1"/>
  <c r="L195" i="247"/>
  <c r="J195" i="247"/>
  <c r="K195" i="247" s="1"/>
  <c r="H195" i="247"/>
  <c r="F195" i="247"/>
  <c r="W194" i="247"/>
  <c r="S194" i="247"/>
  <c r="Q197" i="247" s="1"/>
  <c r="L194" i="247"/>
  <c r="J194" i="247"/>
  <c r="K194" i="247" s="1"/>
  <c r="I197" i="247" s="1"/>
  <c r="I194" i="247"/>
  <c r="H194" i="247"/>
  <c r="F194" i="247"/>
  <c r="G194" i="247" s="1"/>
  <c r="W193" i="247"/>
  <c r="S193" i="247"/>
  <c r="Q196" i="247" s="1"/>
  <c r="L193" i="247"/>
  <c r="J193" i="247"/>
  <c r="K193" i="247" s="1"/>
  <c r="I196" i="247" s="1"/>
  <c r="I193" i="247"/>
  <c r="H193" i="247"/>
  <c r="F193" i="247"/>
  <c r="G193" i="247" s="1"/>
  <c r="Y192" i="247"/>
  <c r="Q198" i="247" s="1"/>
  <c r="W192" i="247"/>
  <c r="U192" i="247"/>
  <c r="Q195" i="247" s="1"/>
  <c r="S192" i="247"/>
  <c r="L192" i="247"/>
  <c r="J192" i="247"/>
  <c r="K192" i="247" s="1"/>
  <c r="H192" i="247"/>
  <c r="F192" i="247"/>
  <c r="W191" i="247"/>
  <c r="S191" i="247"/>
  <c r="O191" i="247"/>
  <c r="M194" i="247" s="1"/>
  <c r="H191" i="247"/>
  <c r="F191" i="247"/>
  <c r="G191" i="247" s="1"/>
  <c r="W190" i="247"/>
  <c r="S190" i="247"/>
  <c r="O190" i="247"/>
  <c r="M193" i="247" s="1"/>
  <c r="H190" i="247"/>
  <c r="F190" i="247"/>
  <c r="G190" i="247" s="1"/>
  <c r="Y189" i="247"/>
  <c r="M198" i="247" s="1"/>
  <c r="W189" i="247"/>
  <c r="U189" i="247"/>
  <c r="M195" i="247" s="1"/>
  <c r="S189" i="247"/>
  <c r="Q189" i="247"/>
  <c r="M192" i="247" s="1"/>
  <c r="O189" i="247"/>
  <c r="H189" i="247"/>
  <c r="F189" i="247"/>
  <c r="W188" i="247"/>
  <c r="S188" i="247"/>
  <c r="O188" i="247"/>
  <c r="K188" i="247"/>
  <c r="I191" i="247" s="1"/>
  <c r="AK187" i="247"/>
  <c r="AJ187" i="247"/>
  <c r="AH187" i="247"/>
  <c r="AG187" i="247"/>
  <c r="W187" i="247"/>
  <c r="S187" i="247"/>
  <c r="O187" i="247"/>
  <c r="K187" i="247"/>
  <c r="I190" i="247" s="1"/>
  <c r="Y186" i="247"/>
  <c r="I198" i="247" s="1"/>
  <c r="W186" i="247"/>
  <c r="U186" i="247"/>
  <c r="I195" i="247" s="1"/>
  <c r="S186" i="247"/>
  <c r="Q186" i="247"/>
  <c r="I192" i="247" s="1"/>
  <c r="O186" i="247"/>
  <c r="M186" i="247"/>
  <c r="I189" i="247" s="1"/>
  <c r="K186" i="247"/>
  <c r="V185" i="247"/>
  <c r="R185" i="247"/>
  <c r="N185" i="247"/>
  <c r="J185" i="247"/>
  <c r="F185" i="247"/>
  <c r="V184" i="247"/>
  <c r="R184" i="247"/>
  <c r="N184" i="247"/>
  <c r="J184" i="247"/>
  <c r="F184" i="247"/>
  <c r="BD148" i="247"/>
  <c r="BB148" i="247"/>
  <c r="BC148" i="247" s="1"/>
  <c r="BA148" i="247"/>
  <c r="AZ148" i="247"/>
  <c r="AX148" i="247"/>
  <c r="AY148" i="247" s="1"/>
  <c r="AV148" i="247"/>
  <c r="AT148" i="247"/>
  <c r="AU148" i="247" s="1"/>
  <c r="AS148" i="247"/>
  <c r="AR148" i="247"/>
  <c r="AP148" i="247"/>
  <c r="AQ148" i="247" s="1"/>
  <c r="BD147" i="247"/>
  <c r="BB147" i="247"/>
  <c r="BC147" i="247" s="1"/>
  <c r="BA147" i="247"/>
  <c r="AZ147" i="247"/>
  <c r="AX147" i="247"/>
  <c r="AY147" i="247" s="1"/>
  <c r="AV147" i="247"/>
  <c r="AT147" i="247"/>
  <c r="AU147" i="247" s="1"/>
  <c r="AS147" i="247"/>
  <c r="AR147" i="247"/>
  <c r="AP147" i="247"/>
  <c r="AQ147" i="247" s="1"/>
  <c r="BD146" i="247"/>
  <c r="BB146" i="247"/>
  <c r="BC146" i="247" s="1"/>
  <c r="AZ146" i="247"/>
  <c r="AX146" i="247"/>
  <c r="AY146" i="247" s="1"/>
  <c r="AV146" i="247"/>
  <c r="AT146" i="247"/>
  <c r="AU146" i="247" s="1"/>
  <c r="AR146" i="247"/>
  <c r="AP146" i="247"/>
  <c r="BG145" i="247"/>
  <c r="BE148" i="247" s="1"/>
  <c r="AZ145" i="247"/>
  <c r="AX145" i="247"/>
  <c r="AY145" i="247" s="1"/>
  <c r="AW148" i="247" s="1"/>
  <c r="AW145" i="247"/>
  <c r="AV145" i="247"/>
  <c r="AT145" i="247"/>
  <c r="AU145" i="247" s="1"/>
  <c r="AR145" i="247"/>
  <c r="AP145" i="247"/>
  <c r="AQ145" i="247" s="1"/>
  <c r="BG144" i="247"/>
  <c r="BE147" i="247" s="1"/>
  <c r="AZ144" i="247"/>
  <c r="AX144" i="247"/>
  <c r="AY144" i="247" s="1"/>
  <c r="AW147" i="247" s="1"/>
  <c r="AW144" i="247"/>
  <c r="AV144" i="247"/>
  <c r="AT144" i="247"/>
  <c r="AU144" i="247" s="1"/>
  <c r="AR144" i="247"/>
  <c r="AP144" i="247"/>
  <c r="AQ144" i="247" s="1"/>
  <c r="BI143" i="247"/>
  <c r="BE146" i="247" s="1"/>
  <c r="BG143" i="247"/>
  <c r="AZ143" i="247"/>
  <c r="AX143" i="247"/>
  <c r="AY143" i="247" s="1"/>
  <c r="AV143" i="247"/>
  <c r="AT143" i="247"/>
  <c r="AU143" i="247" s="1"/>
  <c r="AR143" i="247"/>
  <c r="AP143" i="247"/>
  <c r="BG142" i="247"/>
  <c r="BC142" i="247"/>
  <c r="BA145" i="247" s="1"/>
  <c r="AV142" i="247"/>
  <c r="AT142" i="247"/>
  <c r="AU142" i="247" s="1"/>
  <c r="AS145" i="247" s="1"/>
  <c r="AS142" i="247"/>
  <c r="AR142" i="247"/>
  <c r="AP142" i="247"/>
  <c r="AQ142" i="247" s="1"/>
  <c r="BG141" i="247"/>
  <c r="BC141" i="247"/>
  <c r="BA144" i="247" s="1"/>
  <c r="AV141" i="247"/>
  <c r="AT141" i="247"/>
  <c r="AU141" i="247" s="1"/>
  <c r="AS144" i="247" s="1"/>
  <c r="AS141" i="247"/>
  <c r="AR141" i="247"/>
  <c r="AP141" i="247"/>
  <c r="AQ141" i="247" s="1"/>
  <c r="BI140" i="247"/>
  <c r="BA146" i="247" s="1"/>
  <c r="BG140" i="247"/>
  <c r="BE140" i="247"/>
  <c r="BA143" i="247" s="1"/>
  <c r="BC140" i="247"/>
  <c r="AV140" i="247"/>
  <c r="AT140" i="247"/>
  <c r="AU140" i="247" s="1"/>
  <c r="AR140" i="247"/>
  <c r="AP140" i="247"/>
  <c r="AQ140" i="247" s="1"/>
  <c r="BG139" i="247"/>
  <c r="BC139" i="247"/>
  <c r="AY139" i="247"/>
  <c r="AW142" i="247" s="1"/>
  <c r="AR139" i="247"/>
  <c r="AP139" i="247"/>
  <c r="AQ139" i="247" s="1"/>
  <c r="BG138" i="247"/>
  <c r="BC138" i="247"/>
  <c r="AY138" i="247"/>
  <c r="AW141" i="247" s="1"/>
  <c r="AR138" i="247"/>
  <c r="AP138" i="247"/>
  <c r="AQ138" i="247" s="1"/>
  <c r="BI137" i="247"/>
  <c r="AW146" i="247" s="1"/>
  <c r="BG137" i="247"/>
  <c r="BE137" i="247"/>
  <c r="AW143" i="247" s="1"/>
  <c r="BC137" i="247"/>
  <c r="BA137" i="247"/>
  <c r="AW140" i="247" s="1"/>
  <c r="AY137" i="247"/>
  <c r="AR137" i="247"/>
  <c r="AP137" i="247"/>
  <c r="BG136" i="247"/>
  <c r="BC136" i="247"/>
  <c r="AY136" i="247"/>
  <c r="AU136" i="247"/>
  <c r="AS139" i="247" s="1"/>
  <c r="BU135" i="247"/>
  <c r="BT135" i="247"/>
  <c r="BR135" i="247"/>
  <c r="BQ135" i="247"/>
  <c r="BG135" i="247"/>
  <c r="BC135" i="247"/>
  <c r="AY135" i="247"/>
  <c r="AU135" i="247"/>
  <c r="AS138" i="247" s="1"/>
  <c r="BI134" i="247"/>
  <c r="AS146" i="247" s="1"/>
  <c r="BG134" i="247"/>
  <c r="BE134" i="247"/>
  <c r="AS143" i="247" s="1"/>
  <c r="BC134" i="247"/>
  <c r="BA134" i="247"/>
  <c r="AS140" i="247" s="1"/>
  <c r="AY134" i="247"/>
  <c r="AW134" i="247"/>
  <c r="AS137" i="247" s="1"/>
  <c r="AU134" i="247"/>
  <c r="BF133" i="247"/>
  <c r="BB133" i="247"/>
  <c r="AX133" i="247"/>
  <c r="AT133" i="247"/>
  <c r="AP133" i="247"/>
  <c r="BF132" i="247"/>
  <c r="BB132" i="247"/>
  <c r="AX132" i="247"/>
  <c r="AT132" i="247"/>
  <c r="AP132" i="247"/>
  <c r="T148" i="247"/>
  <c r="R148" i="247"/>
  <c r="S148" i="247" s="1"/>
  <c r="Q148" i="247"/>
  <c r="P148" i="247"/>
  <c r="N148" i="247"/>
  <c r="O148" i="247" s="1"/>
  <c r="L148" i="247"/>
  <c r="J148" i="247"/>
  <c r="K148" i="247" s="1"/>
  <c r="I148" i="247"/>
  <c r="H148" i="247"/>
  <c r="F148" i="247"/>
  <c r="G148" i="247" s="1"/>
  <c r="T147" i="247"/>
  <c r="R147" i="247"/>
  <c r="S147" i="247" s="1"/>
  <c r="Q147" i="247"/>
  <c r="P147" i="247"/>
  <c r="N147" i="247"/>
  <c r="O147" i="247" s="1"/>
  <c r="L147" i="247"/>
  <c r="J147" i="247"/>
  <c r="K147" i="247" s="1"/>
  <c r="I147" i="247"/>
  <c r="H147" i="247"/>
  <c r="F147" i="247"/>
  <c r="G147" i="247" s="1"/>
  <c r="T146" i="247"/>
  <c r="R146" i="247"/>
  <c r="S146" i="247" s="1"/>
  <c r="P146" i="247"/>
  <c r="N146" i="247"/>
  <c r="O146" i="247" s="1"/>
  <c r="L146" i="247"/>
  <c r="J146" i="247"/>
  <c r="K146" i="247" s="1"/>
  <c r="H146" i="247"/>
  <c r="F146" i="247"/>
  <c r="W145" i="247"/>
  <c r="U148" i="247" s="1"/>
  <c r="P145" i="247"/>
  <c r="N145" i="247"/>
  <c r="O145" i="247" s="1"/>
  <c r="M148" i="247" s="1"/>
  <c r="M145" i="247"/>
  <c r="L145" i="247"/>
  <c r="J145" i="247"/>
  <c r="K145" i="247" s="1"/>
  <c r="H145" i="247"/>
  <c r="F145" i="247"/>
  <c r="G145" i="247" s="1"/>
  <c r="W144" i="247"/>
  <c r="U147" i="247" s="1"/>
  <c r="P144" i="247"/>
  <c r="N144" i="247"/>
  <c r="O144" i="247" s="1"/>
  <c r="M147" i="247" s="1"/>
  <c r="M144" i="247"/>
  <c r="L144" i="247"/>
  <c r="J144" i="247"/>
  <c r="K144" i="247" s="1"/>
  <c r="H144" i="247"/>
  <c r="F144" i="247"/>
  <c r="G144" i="247" s="1"/>
  <c r="Y143" i="247"/>
  <c r="U146" i="247" s="1"/>
  <c r="W143" i="247"/>
  <c r="P143" i="247"/>
  <c r="N143" i="247"/>
  <c r="O143" i="247" s="1"/>
  <c r="L143" i="247"/>
  <c r="J143" i="247"/>
  <c r="K143" i="247" s="1"/>
  <c r="H143" i="247"/>
  <c r="F143" i="247"/>
  <c r="W142" i="247"/>
  <c r="S142" i="247"/>
  <c r="Q145" i="247" s="1"/>
  <c r="L142" i="247"/>
  <c r="J142" i="247"/>
  <c r="K142" i="247" s="1"/>
  <c r="I145" i="247" s="1"/>
  <c r="I142" i="247"/>
  <c r="H142" i="247"/>
  <c r="F142" i="247"/>
  <c r="G142" i="247" s="1"/>
  <c r="W141" i="247"/>
  <c r="S141" i="247"/>
  <c r="Q144" i="247" s="1"/>
  <c r="L141" i="247"/>
  <c r="J141" i="247"/>
  <c r="K141" i="247" s="1"/>
  <c r="I144" i="247" s="1"/>
  <c r="I141" i="247"/>
  <c r="H141" i="247"/>
  <c r="F141" i="247"/>
  <c r="G141" i="247" s="1"/>
  <c r="Y140" i="247"/>
  <c r="Q146" i="247" s="1"/>
  <c r="W140" i="247"/>
  <c r="U140" i="247"/>
  <c r="Q143" i="247" s="1"/>
  <c r="S140" i="247"/>
  <c r="L140" i="247"/>
  <c r="J140" i="247"/>
  <c r="K140" i="247" s="1"/>
  <c r="H140" i="247"/>
  <c r="F140" i="247"/>
  <c r="W139" i="247"/>
  <c r="S139" i="247"/>
  <c r="O139" i="247"/>
  <c r="M142" i="247" s="1"/>
  <c r="H139" i="247"/>
  <c r="F139" i="247"/>
  <c r="G139" i="247" s="1"/>
  <c r="W138" i="247"/>
  <c r="S138" i="247"/>
  <c r="O138" i="247"/>
  <c r="M141" i="247" s="1"/>
  <c r="H138" i="247"/>
  <c r="F138" i="247"/>
  <c r="G138" i="247" s="1"/>
  <c r="Y137" i="247"/>
  <c r="M146" i="247" s="1"/>
  <c r="W137" i="247"/>
  <c r="U137" i="247"/>
  <c r="M143" i="247" s="1"/>
  <c r="S137" i="247"/>
  <c r="Q137" i="247"/>
  <c r="M140" i="247" s="1"/>
  <c r="O137" i="247"/>
  <c r="H137" i="247"/>
  <c r="F137" i="247"/>
  <c r="W136" i="247"/>
  <c r="S136" i="247"/>
  <c r="O136" i="247"/>
  <c r="K136" i="247"/>
  <c r="I139" i="247" s="1"/>
  <c r="AK135" i="247"/>
  <c r="AJ135" i="247"/>
  <c r="AH135" i="247"/>
  <c r="AG135" i="247"/>
  <c r="W135" i="247"/>
  <c r="S135" i="247"/>
  <c r="O135" i="247"/>
  <c r="K135" i="247"/>
  <c r="I138" i="247" s="1"/>
  <c r="Y134" i="247"/>
  <c r="I146" i="247" s="1"/>
  <c r="W134" i="247"/>
  <c r="U134" i="247"/>
  <c r="I143" i="247" s="1"/>
  <c r="S134" i="247"/>
  <c r="Q134" i="247"/>
  <c r="I140" i="247" s="1"/>
  <c r="O134" i="247"/>
  <c r="M134" i="247"/>
  <c r="I137" i="247" s="1"/>
  <c r="K134" i="247"/>
  <c r="V133" i="247"/>
  <c r="R133" i="247"/>
  <c r="N133" i="247"/>
  <c r="J133" i="247"/>
  <c r="F133" i="247"/>
  <c r="V132" i="247"/>
  <c r="R132" i="247"/>
  <c r="N132" i="247"/>
  <c r="J132" i="247"/>
  <c r="F132" i="247"/>
  <c r="BD102" i="247"/>
  <c r="BB102" i="247"/>
  <c r="BC102" i="247" s="1"/>
  <c r="BA102" i="247"/>
  <c r="AZ102" i="247"/>
  <c r="AX102" i="247"/>
  <c r="AY102" i="247" s="1"/>
  <c r="AV102" i="247"/>
  <c r="AT102" i="247"/>
  <c r="AU102" i="247" s="1"/>
  <c r="AS102" i="247"/>
  <c r="AR102" i="247"/>
  <c r="AP102" i="247"/>
  <c r="AQ102" i="247" s="1"/>
  <c r="BD101" i="247"/>
  <c r="BB101" i="247"/>
  <c r="BC101" i="247" s="1"/>
  <c r="BA101" i="247"/>
  <c r="AZ101" i="247"/>
  <c r="AX101" i="247"/>
  <c r="AY101" i="247" s="1"/>
  <c r="AV101" i="247"/>
  <c r="AT101" i="247"/>
  <c r="AU101" i="247" s="1"/>
  <c r="AS101" i="247"/>
  <c r="AR101" i="247"/>
  <c r="AP101" i="247"/>
  <c r="AQ101" i="247" s="1"/>
  <c r="BD100" i="247"/>
  <c r="BB100" i="247"/>
  <c r="BC100" i="247" s="1"/>
  <c r="AZ100" i="247"/>
  <c r="AX100" i="247"/>
  <c r="AY100" i="247" s="1"/>
  <c r="AV100" i="247"/>
  <c r="AT100" i="247"/>
  <c r="AU100" i="247" s="1"/>
  <c r="AR100" i="247"/>
  <c r="AP100" i="247"/>
  <c r="BG99" i="247"/>
  <c r="BE102" i="247" s="1"/>
  <c r="AZ99" i="247"/>
  <c r="AX99" i="247"/>
  <c r="AY99" i="247" s="1"/>
  <c r="AW102" i="247" s="1"/>
  <c r="AW99" i="247"/>
  <c r="AV99" i="247"/>
  <c r="AT99" i="247"/>
  <c r="AU99" i="247" s="1"/>
  <c r="AR99" i="247"/>
  <c r="AP99" i="247"/>
  <c r="AQ99" i="247" s="1"/>
  <c r="BG98" i="247"/>
  <c r="BE101" i="247" s="1"/>
  <c r="AZ98" i="247"/>
  <c r="AX98" i="247"/>
  <c r="AY98" i="247" s="1"/>
  <c r="AW101" i="247" s="1"/>
  <c r="AW98" i="247"/>
  <c r="AV98" i="247"/>
  <c r="AT98" i="247"/>
  <c r="AU98" i="247" s="1"/>
  <c r="AR98" i="247"/>
  <c r="AP98" i="247"/>
  <c r="AQ98" i="247" s="1"/>
  <c r="BI97" i="247"/>
  <c r="BE100" i="247" s="1"/>
  <c r="BG97" i="247"/>
  <c r="AZ97" i="247"/>
  <c r="AX97" i="247"/>
  <c r="AY97" i="247" s="1"/>
  <c r="AV97" i="247"/>
  <c r="AT97" i="247"/>
  <c r="AU97" i="247" s="1"/>
  <c r="AR97" i="247"/>
  <c r="AP97" i="247"/>
  <c r="BG96" i="247"/>
  <c r="BC96" i="247"/>
  <c r="BA99" i="247" s="1"/>
  <c r="AV96" i="247"/>
  <c r="AT96" i="247"/>
  <c r="AU96" i="247" s="1"/>
  <c r="AS99" i="247" s="1"/>
  <c r="AS96" i="247"/>
  <c r="AR96" i="247"/>
  <c r="AP96" i="247"/>
  <c r="AQ96" i="247" s="1"/>
  <c r="BG95" i="247"/>
  <c r="BC95" i="247"/>
  <c r="BA98" i="247" s="1"/>
  <c r="AV95" i="247"/>
  <c r="AT95" i="247"/>
  <c r="AU95" i="247" s="1"/>
  <c r="AS98" i="247" s="1"/>
  <c r="AS95" i="247"/>
  <c r="AR95" i="247"/>
  <c r="AP95" i="247"/>
  <c r="AQ95" i="247" s="1"/>
  <c r="BI94" i="247"/>
  <c r="BA100" i="247" s="1"/>
  <c r="BG94" i="247"/>
  <c r="BE94" i="247"/>
  <c r="BA97" i="247" s="1"/>
  <c r="BC94" i="247"/>
  <c r="AV94" i="247"/>
  <c r="AT94" i="247"/>
  <c r="AU94" i="247" s="1"/>
  <c r="AR94" i="247"/>
  <c r="AP94" i="247"/>
  <c r="BG93" i="247"/>
  <c r="BC93" i="247"/>
  <c r="AY93" i="247"/>
  <c r="AW96" i="247" s="1"/>
  <c r="AR93" i="247"/>
  <c r="AP93" i="247"/>
  <c r="AQ93" i="247" s="1"/>
  <c r="BG92" i="247"/>
  <c r="BC92" i="247"/>
  <c r="AY92" i="247"/>
  <c r="AW95" i="247" s="1"/>
  <c r="AR92" i="247"/>
  <c r="AP92" i="247"/>
  <c r="AQ92" i="247" s="1"/>
  <c r="BI91" i="247"/>
  <c r="AW100" i="247" s="1"/>
  <c r="BG91" i="247"/>
  <c r="BE91" i="247"/>
  <c r="AW97" i="247" s="1"/>
  <c r="BC91" i="247"/>
  <c r="BA91" i="247"/>
  <c r="AW94" i="247" s="1"/>
  <c r="AY91" i="247"/>
  <c r="AR91" i="247"/>
  <c r="AP91" i="247"/>
  <c r="BG90" i="247"/>
  <c r="BC90" i="247"/>
  <c r="AY90" i="247"/>
  <c r="AU90" i="247"/>
  <c r="AS93" i="247" s="1"/>
  <c r="BU89" i="247"/>
  <c r="BT89" i="247"/>
  <c r="BR89" i="247"/>
  <c r="BQ89" i="247"/>
  <c r="BG89" i="247"/>
  <c r="BC89" i="247"/>
  <c r="AY89" i="247"/>
  <c r="AU89" i="247"/>
  <c r="AS92" i="247" s="1"/>
  <c r="BI88" i="247"/>
  <c r="AS100" i="247" s="1"/>
  <c r="BG88" i="247"/>
  <c r="BE88" i="247"/>
  <c r="AS97" i="247" s="1"/>
  <c r="BC88" i="247"/>
  <c r="BA88" i="247"/>
  <c r="AS94" i="247" s="1"/>
  <c r="AY88" i="247"/>
  <c r="AW88" i="247"/>
  <c r="AS91" i="247" s="1"/>
  <c r="AU88" i="247"/>
  <c r="BF87" i="247"/>
  <c r="BB87" i="247"/>
  <c r="AX87" i="247"/>
  <c r="AT87" i="247"/>
  <c r="AP87" i="247"/>
  <c r="BF86" i="247"/>
  <c r="BB86" i="247"/>
  <c r="AX86" i="247"/>
  <c r="AT86" i="247"/>
  <c r="AP86" i="247"/>
  <c r="T102" i="247"/>
  <c r="R102" i="247"/>
  <c r="S102" i="247" s="1"/>
  <c r="Q102" i="247"/>
  <c r="P102" i="247"/>
  <c r="N102" i="247"/>
  <c r="O102" i="247" s="1"/>
  <c r="L102" i="247"/>
  <c r="J102" i="247"/>
  <c r="K102" i="247" s="1"/>
  <c r="I102" i="247"/>
  <c r="H102" i="247"/>
  <c r="F102" i="247"/>
  <c r="G102" i="247" s="1"/>
  <c r="T101" i="247"/>
  <c r="R101" i="247"/>
  <c r="S101" i="247" s="1"/>
  <c r="Q101" i="247"/>
  <c r="P101" i="247"/>
  <c r="N101" i="247"/>
  <c r="O101" i="247" s="1"/>
  <c r="L101" i="247"/>
  <c r="J101" i="247"/>
  <c r="K101" i="247" s="1"/>
  <c r="I101" i="247"/>
  <c r="H101" i="247"/>
  <c r="F101" i="247"/>
  <c r="G101" i="247" s="1"/>
  <c r="T100" i="247"/>
  <c r="R100" i="247"/>
  <c r="S100" i="247" s="1"/>
  <c r="P100" i="247"/>
  <c r="N100" i="247"/>
  <c r="O100" i="247" s="1"/>
  <c r="L100" i="247"/>
  <c r="J100" i="247"/>
  <c r="K100" i="247" s="1"/>
  <c r="H100" i="247"/>
  <c r="F100" i="247"/>
  <c r="W99" i="247"/>
  <c r="U102" i="247" s="1"/>
  <c r="P99" i="247"/>
  <c r="N99" i="247"/>
  <c r="O99" i="247" s="1"/>
  <c r="M102" i="247" s="1"/>
  <c r="M99" i="247"/>
  <c r="L99" i="247"/>
  <c r="J99" i="247"/>
  <c r="K99" i="247" s="1"/>
  <c r="H99" i="247"/>
  <c r="F99" i="247"/>
  <c r="G99" i="247" s="1"/>
  <c r="W98" i="247"/>
  <c r="U101" i="247" s="1"/>
  <c r="P98" i="247"/>
  <c r="N98" i="247"/>
  <c r="O98" i="247" s="1"/>
  <c r="M101" i="247" s="1"/>
  <c r="M98" i="247"/>
  <c r="L98" i="247"/>
  <c r="J98" i="247"/>
  <c r="K98" i="247" s="1"/>
  <c r="H98" i="247"/>
  <c r="F98" i="247"/>
  <c r="G98" i="247" s="1"/>
  <c r="Y97" i="247"/>
  <c r="U100" i="247" s="1"/>
  <c r="W97" i="247"/>
  <c r="P97" i="247"/>
  <c r="N97" i="247"/>
  <c r="O97" i="247" s="1"/>
  <c r="L97" i="247"/>
  <c r="J97" i="247"/>
  <c r="K97" i="247" s="1"/>
  <c r="H97" i="247"/>
  <c r="F97" i="247"/>
  <c r="W96" i="247"/>
  <c r="S96" i="247"/>
  <c r="Q99" i="247" s="1"/>
  <c r="L96" i="247"/>
  <c r="J96" i="247"/>
  <c r="K96" i="247" s="1"/>
  <c r="I99" i="247" s="1"/>
  <c r="I96" i="247"/>
  <c r="H96" i="247"/>
  <c r="F96" i="247"/>
  <c r="G96" i="247" s="1"/>
  <c r="W95" i="247"/>
  <c r="S95" i="247"/>
  <c r="Q98" i="247" s="1"/>
  <c r="L95" i="247"/>
  <c r="J95" i="247"/>
  <c r="K95" i="247" s="1"/>
  <c r="I98" i="247" s="1"/>
  <c r="I95" i="247"/>
  <c r="H95" i="247"/>
  <c r="F95" i="247"/>
  <c r="G95" i="247" s="1"/>
  <c r="Y94" i="247"/>
  <c r="Q100" i="247" s="1"/>
  <c r="W94" i="247"/>
  <c r="U94" i="247"/>
  <c r="Q97" i="247" s="1"/>
  <c r="S94" i="247"/>
  <c r="L94" i="247"/>
  <c r="J94" i="247"/>
  <c r="K94" i="247" s="1"/>
  <c r="H94" i="247"/>
  <c r="F94" i="247"/>
  <c r="W93" i="247"/>
  <c r="S93" i="247"/>
  <c r="O93" i="247"/>
  <c r="M96" i="247" s="1"/>
  <c r="H93" i="247"/>
  <c r="F93" i="247"/>
  <c r="G93" i="247" s="1"/>
  <c r="W92" i="247"/>
  <c r="S92" i="247"/>
  <c r="O92" i="247"/>
  <c r="M95" i="247" s="1"/>
  <c r="H92" i="247"/>
  <c r="F92" i="247"/>
  <c r="G92" i="247" s="1"/>
  <c r="Y91" i="247"/>
  <c r="M100" i="247" s="1"/>
  <c r="W91" i="247"/>
  <c r="U91" i="247"/>
  <c r="M97" i="247" s="1"/>
  <c r="S91" i="247"/>
  <c r="Q91" i="247"/>
  <c r="M94" i="247" s="1"/>
  <c r="O91" i="247"/>
  <c r="H91" i="247"/>
  <c r="F91" i="247"/>
  <c r="W90" i="247"/>
  <c r="S90" i="247"/>
  <c r="O90" i="247"/>
  <c r="K90" i="247"/>
  <c r="I93" i="247" s="1"/>
  <c r="AK89" i="247"/>
  <c r="AJ89" i="247"/>
  <c r="AH89" i="247"/>
  <c r="AG89" i="247"/>
  <c r="W89" i="247"/>
  <c r="S89" i="247"/>
  <c r="O89" i="247"/>
  <c r="K89" i="247"/>
  <c r="I92" i="247" s="1"/>
  <c r="Y88" i="247"/>
  <c r="I100" i="247" s="1"/>
  <c r="W88" i="247"/>
  <c r="U88" i="247"/>
  <c r="I97" i="247" s="1"/>
  <c r="S88" i="247"/>
  <c r="Q88" i="247"/>
  <c r="I94" i="247" s="1"/>
  <c r="O88" i="247"/>
  <c r="M88" i="247"/>
  <c r="I91" i="247" s="1"/>
  <c r="K88" i="247"/>
  <c r="V87" i="247"/>
  <c r="R87" i="247"/>
  <c r="N87" i="247"/>
  <c r="J87" i="247"/>
  <c r="F87" i="247"/>
  <c r="V86" i="247"/>
  <c r="R86" i="247"/>
  <c r="N86" i="247"/>
  <c r="J86" i="247"/>
  <c r="F86" i="247"/>
  <c r="BD79" i="247"/>
  <c r="BB79" i="247"/>
  <c r="BC79" i="247" s="1"/>
  <c r="BA79" i="247"/>
  <c r="AZ79" i="247"/>
  <c r="AX79" i="247"/>
  <c r="AY79" i="247" s="1"/>
  <c r="AV79" i="247"/>
  <c r="AT79" i="247"/>
  <c r="AU79" i="247" s="1"/>
  <c r="AS79" i="247"/>
  <c r="AR79" i="247"/>
  <c r="AP79" i="247"/>
  <c r="AQ79" i="247" s="1"/>
  <c r="BD78" i="247"/>
  <c r="BB78" i="247"/>
  <c r="BC78" i="247" s="1"/>
  <c r="BA78" i="247"/>
  <c r="AZ78" i="247"/>
  <c r="AX78" i="247"/>
  <c r="AY78" i="247" s="1"/>
  <c r="AV78" i="247"/>
  <c r="AT78" i="247"/>
  <c r="AU78" i="247" s="1"/>
  <c r="AS78" i="247"/>
  <c r="AR78" i="247"/>
  <c r="AP78" i="247"/>
  <c r="AQ78" i="247" s="1"/>
  <c r="BD77" i="247"/>
  <c r="BB77" i="247"/>
  <c r="BC77" i="247" s="1"/>
  <c r="AZ77" i="247"/>
  <c r="AX77" i="247"/>
  <c r="AY77" i="247" s="1"/>
  <c r="AV77" i="247"/>
  <c r="AT77" i="247"/>
  <c r="AU77" i="247" s="1"/>
  <c r="AR77" i="247"/>
  <c r="AP77" i="247"/>
  <c r="BG76" i="247"/>
  <c r="BE79" i="247" s="1"/>
  <c r="AZ76" i="247"/>
  <c r="AX76" i="247"/>
  <c r="AY76" i="247" s="1"/>
  <c r="AW79" i="247" s="1"/>
  <c r="AW76" i="247"/>
  <c r="AV76" i="247"/>
  <c r="AT76" i="247"/>
  <c r="AU76" i="247" s="1"/>
  <c r="AR76" i="247"/>
  <c r="AP76" i="247"/>
  <c r="AQ76" i="247" s="1"/>
  <c r="BG75" i="247"/>
  <c r="BE78" i="247" s="1"/>
  <c r="AZ75" i="247"/>
  <c r="AX75" i="247"/>
  <c r="AY75" i="247" s="1"/>
  <c r="AW78" i="247" s="1"/>
  <c r="AW75" i="247"/>
  <c r="AV75" i="247"/>
  <c r="AT75" i="247"/>
  <c r="AU75" i="247" s="1"/>
  <c r="AR75" i="247"/>
  <c r="AP75" i="247"/>
  <c r="AQ75" i="247" s="1"/>
  <c r="BI74" i="247"/>
  <c r="BE77" i="247" s="1"/>
  <c r="BG74" i="247"/>
  <c r="AZ74" i="247"/>
  <c r="AX74" i="247"/>
  <c r="AY74" i="247" s="1"/>
  <c r="AV74" i="247"/>
  <c r="AT74" i="247"/>
  <c r="AU74" i="247" s="1"/>
  <c r="AR74" i="247"/>
  <c r="AP74" i="247"/>
  <c r="BG73" i="247"/>
  <c r="BC73" i="247"/>
  <c r="BA76" i="247" s="1"/>
  <c r="AV73" i="247"/>
  <c r="AT73" i="247"/>
  <c r="AU73" i="247" s="1"/>
  <c r="AS76" i="247" s="1"/>
  <c r="AS73" i="247"/>
  <c r="AR73" i="247"/>
  <c r="AP73" i="247"/>
  <c r="AQ73" i="247" s="1"/>
  <c r="BG72" i="247"/>
  <c r="BC72" i="247"/>
  <c r="BA75" i="247" s="1"/>
  <c r="AV72" i="247"/>
  <c r="AT72" i="247"/>
  <c r="AU72" i="247" s="1"/>
  <c r="AS75" i="247" s="1"/>
  <c r="AS72" i="247"/>
  <c r="AR72" i="247"/>
  <c r="AP72" i="247"/>
  <c r="AQ72" i="247" s="1"/>
  <c r="BI71" i="247"/>
  <c r="BA77" i="247" s="1"/>
  <c r="BG71" i="247"/>
  <c r="BE71" i="247"/>
  <c r="BA74" i="247" s="1"/>
  <c r="BC71" i="247"/>
  <c r="AV71" i="247"/>
  <c r="AT71" i="247"/>
  <c r="AU71" i="247" s="1"/>
  <c r="AR71" i="247"/>
  <c r="AP71" i="247"/>
  <c r="AQ71" i="247" s="1"/>
  <c r="BG70" i="247"/>
  <c r="BC70" i="247"/>
  <c r="AY70" i="247"/>
  <c r="AW73" i="247" s="1"/>
  <c r="AR70" i="247"/>
  <c r="AP70" i="247"/>
  <c r="AQ70" i="247" s="1"/>
  <c r="BG69" i="247"/>
  <c r="BC69" i="247"/>
  <c r="AY69" i="247"/>
  <c r="AW72" i="247" s="1"/>
  <c r="AR69" i="247"/>
  <c r="AP69" i="247"/>
  <c r="AQ69" i="247" s="1"/>
  <c r="BI68" i="247"/>
  <c r="AW77" i="247" s="1"/>
  <c r="BG68" i="247"/>
  <c r="BE68" i="247"/>
  <c r="AW74" i="247" s="1"/>
  <c r="BC68" i="247"/>
  <c r="BA68" i="247"/>
  <c r="AW71" i="247" s="1"/>
  <c r="AY68" i="247"/>
  <c r="AR68" i="247"/>
  <c r="AP68" i="247"/>
  <c r="BG67" i="247"/>
  <c r="BC67" i="247"/>
  <c r="AY67" i="247"/>
  <c r="AU67" i="247"/>
  <c r="AS70" i="247" s="1"/>
  <c r="BU66" i="247"/>
  <c r="BT66" i="247"/>
  <c r="BR66" i="247"/>
  <c r="BQ66" i="247"/>
  <c r="BG66" i="247"/>
  <c r="BC66" i="247"/>
  <c r="AY66" i="247"/>
  <c r="AU66" i="247"/>
  <c r="AS69" i="247" s="1"/>
  <c r="BI65" i="247"/>
  <c r="AS77" i="247" s="1"/>
  <c r="BG65" i="247"/>
  <c r="BE65" i="247"/>
  <c r="AS74" i="247" s="1"/>
  <c r="BC65" i="247"/>
  <c r="BA65" i="247"/>
  <c r="AS71" i="247" s="1"/>
  <c r="AY65" i="247"/>
  <c r="AW65" i="247"/>
  <c r="AS68" i="247" s="1"/>
  <c r="AU65" i="247"/>
  <c r="BF64" i="247"/>
  <c r="BB64" i="247"/>
  <c r="AX64" i="247"/>
  <c r="AT64" i="247"/>
  <c r="AP64" i="247"/>
  <c r="BF63" i="247"/>
  <c r="BB63" i="247"/>
  <c r="AX63" i="247"/>
  <c r="AT63" i="247"/>
  <c r="AP63" i="247"/>
  <c r="T79" i="247"/>
  <c r="R79" i="247"/>
  <c r="S79" i="247" s="1"/>
  <c r="Q79" i="247"/>
  <c r="P79" i="247"/>
  <c r="N79" i="247"/>
  <c r="O79" i="247" s="1"/>
  <c r="L79" i="247"/>
  <c r="J79" i="247"/>
  <c r="K79" i="247" s="1"/>
  <c r="I79" i="247"/>
  <c r="H79" i="247"/>
  <c r="F79" i="247"/>
  <c r="G79" i="247" s="1"/>
  <c r="T78" i="247"/>
  <c r="R78" i="247"/>
  <c r="S78" i="247" s="1"/>
  <c r="Q78" i="247"/>
  <c r="P78" i="247"/>
  <c r="N78" i="247"/>
  <c r="O78" i="247" s="1"/>
  <c r="L78" i="247"/>
  <c r="J78" i="247"/>
  <c r="K78" i="247" s="1"/>
  <c r="I78" i="247"/>
  <c r="H78" i="247"/>
  <c r="F78" i="247"/>
  <c r="G78" i="247" s="1"/>
  <c r="T77" i="247"/>
  <c r="R77" i="247"/>
  <c r="S77" i="247" s="1"/>
  <c r="P77" i="247"/>
  <c r="N77" i="247"/>
  <c r="O77" i="247" s="1"/>
  <c r="L77" i="247"/>
  <c r="J77" i="247"/>
  <c r="K77" i="247" s="1"/>
  <c r="H77" i="247"/>
  <c r="F77" i="247"/>
  <c r="W76" i="247"/>
  <c r="U79" i="247" s="1"/>
  <c r="P76" i="247"/>
  <c r="N76" i="247"/>
  <c r="O76" i="247" s="1"/>
  <c r="M79" i="247" s="1"/>
  <c r="M76" i="247"/>
  <c r="L76" i="247"/>
  <c r="J76" i="247"/>
  <c r="K76" i="247" s="1"/>
  <c r="H76" i="247"/>
  <c r="F76" i="247"/>
  <c r="G76" i="247" s="1"/>
  <c r="W75" i="247"/>
  <c r="U78" i="247" s="1"/>
  <c r="P75" i="247"/>
  <c r="N75" i="247"/>
  <c r="O75" i="247" s="1"/>
  <c r="M78" i="247" s="1"/>
  <c r="M75" i="247"/>
  <c r="L75" i="247"/>
  <c r="J75" i="247"/>
  <c r="K75" i="247" s="1"/>
  <c r="H75" i="247"/>
  <c r="F75" i="247"/>
  <c r="G75" i="247" s="1"/>
  <c r="Y74" i="247"/>
  <c r="U77" i="247" s="1"/>
  <c r="W74" i="247"/>
  <c r="P74" i="247"/>
  <c r="N74" i="247"/>
  <c r="O74" i="247" s="1"/>
  <c r="L74" i="247"/>
  <c r="J74" i="247"/>
  <c r="K74" i="247" s="1"/>
  <c r="H74" i="247"/>
  <c r="F74" i="247"/>
  <c r="W73" i="247"/>
  <c r="S73" i="247"/>
  <c r="Q76" i="247" s="1"/>
  <c r="L73" i="247"/>
  <c r="J73" i="247"/>
  <c r="K73" i="247" s="1"/>
  <c r="I76" i="247" s="1"/>
  <c r="I73" i="247"/>
  <c r="H73" i="247"/>
  <c r="F73" i="247"/>
  <c r="G73" i="247" s="1"/>
  <c r="W72" i="247"/>
  <c r="S72" i="247"/>
  <c r="Q75" i="247" s="1"/>
  <c r="L72" i="247"/>
  <c r="J72" i="247"/>
  <c r="K72" i="247" s="1"/>
  <c r="I75" i="247" s="1"/>
  <c r="I72" i="247"/>
  <c r="H72" i="247"/>
  <c r="F72" i="247"/>
  <c r="G72" i="247" s="1"/>
  <c r="Y71" i="247"/>
  <c r="Q77" i="247" s="1"/>
  <c r="W71" i="247"/>
  <c r="U71" i="247"/>
  <c r="Q74" i="247" s="1"/>
  <c r="S71" i="247"/>
  <c r="L71" i="247"/>
  <c r="J71" i="247"/>
  <c r="K71" i="247" s="1"/>
  <c r="H71" i="247"/>
  <c r="F71" i="247"/>
  <c r="G71" i="247" s="1"/>
  <c r="W70" i="247"/>
  <c r="S70" i="247"/>
  <c r="O70" i="247"/>
  <c r="M73" i="247" s="1"/>
  <c r="H70" i="247"/>
  <c r="F70" i="247"/>
  <c r="G70" i="247" s="1"/>
  <c r="W69" i="247"/>
  <c r="S69" i="247"/>
  <c r="O69" i="247"/>
  <c r="M72" i="247" s="1"/>
  <c r="H69" i="247"/>
  <c r="F69" i="247"/>
  <c r="G69" i="247" s="1"/>
  <c r="Y68" i="247"/>
  <c r="M77" i="247" s="1"/>
  <c r="W68" i="247"/>
  <c r="U68" i="247"/>
  <c r="M74" i="247" s="1"/>
  <c r="S68" i="247"/>
  <c r="Q68" i="247"/>
  <c r="M71" i="247" s="1"/>
  <c r="O68" i="247"/>
  <c r="H68" i="247"/>
  <c r="F68" i="247"/>
  <c r="W67" i="247"/>
  <c r="S67" i="247"/>
  <c r="O67" i="247"/>
  <c r="K67" i="247"/>
  <c r="I70" i="247" s="1"/>
  <c r="AK66" i="247"/>
  <c r="AJ66" i="247"/>
  <c r="AH66" i="247"/>
  <c r="AG66" i="247"/>
  <c r="W66" i="247"/>
  <c r="S66" i="247"/>
  <c r="O66" i="247"/>
  <c r="K66" i="247"/>
  <c r="I69" i="247" s="1"/>
  <c r="Y65" i="247"/>
  <c r="I77" i="247" s="1"/>
  <c r="W65" i="247"/>
  <c r="U65" i="247"/>
  <c r="I74" i="247" s="1"/>
  <c r="S65" i="247"/>
  <c r="Q65" i="247"/>
  <c r="I71" i="247" s="1"/>
  <c r="O65" i="247"/>
  <c r="M65" i="247"/>
  <c r="I68" i="247" s="1"/>
  <c r="K65" i="247"/>
  <c r="V64" i="247"/>
  <c r="R64" i="247"/>
  <c r="N64" i="247"/>
  <c r="J64" i="247"/>
  <c r="F64" i="247"/>
  <c r="V63" i="247"/>
  <c r="R63" i="247"/>
  <c r="N63" i="247"/>
  <c r="J63" i="247"/>
  <c r="F63" i="247"/>
  <c r="BD49" i="247"/>
  <c r="BB49" i="247"/>
  <c r="BC49" i="247" s="1"/>
  <c r="BA49" i="247"/>
  <c r="AZ49" i="247"/>
  <c r="AX49" i="247"/>
  <c r="AY49" i="247" s="1"/>
  <c r="AV49" i="247"/>
  <c r="AT49" i="247"/>
  <c r="AU49" i="247" s="1"/>
  <c r="AS49" i="247"/>
  <c r="AR49" i="247"/>
  <c r="AP49" i="247"/>
  <c r="AQ49" i="247" s="1"/>
  <c r="BD48" i="247"/>
  <c r="BB48" i="247"/>
  <c r="BC48" i="247" s="1"/>
  <c r="BA48" i="247"/>
  <c r="AZ48" i="247"/>
  <c r="AX48" i="247"/>
  <c r="AY48" i="247" s="1"/>
  <c r="AV48" i="247"/>
  <c r="AT48" i="247"/>
  <c r="AU48" i="247" s="1"/>
  <c r="AS48" i="247"/>
  <c r="AR48" i="247"/>
  <c r="AP48" i="247"/>
  <c r="AQ48" i="247" s="1"/>
  <c r="BD47" i="247"/>
  <c r="BB47" i="247"/>
  <c r="BC47" i="247" s="1"/>
  <c r="AZ47" i="247"/>
  <c r="AX47" i="247"/>
  <c r="AY47" i="247" s="1"/>
  <c r="AV47" i="247"/>
  <c r="AT47" i="247"/>
  <c r="AU47" i="247" s="1"/>
  <c r="AR47" i="247"/>
  <c r="AP47" i="247"/>
  <c r="BG46" i="247"/>
  <c r="BE49" i="247" s="1"/>
  <c r="AZ46" i="247"/>
  <c r="AX46" i="247"/>
  <c r="AY46" i="247" s="1"/>
  <c r="AW49" i="247" s="1"/>
  <c r="AW46" i="247"/>
  <c r="AV46" i="247"/>
  <c r="AT46" i="247"/>
  <c r="AU46" i="247" s="1"/>
  <c r="AR46" i="247"/>
  <c r="AP46" i="247"/>
  <c r="AQ46" i="247" s="1"/>
  <c r="BG45" i="247"/>
  <c r="BE48" i="247" s="1"/>
  <c r="AZ45" i="247"/>
  <c r="AX45" i="247"/>
  <c r="AY45" i="247" s="1"/>
  <c r="AW48" i="247" s="1"/>
  <c r="AW45" i="247"/>
  <c r="AV45" i="247"/>
  <c r="AT45" i="247"/>
  <c r="AU45" i="247" s="1"/>
  <c r="AR45" i="247"/>
  <c r="AP45" i="247"/>
  <c r="AQ45" i="247" s="1"/>
  <c r="BI44" i="247"/>
  <c r="BE47" i="247" s="1"/>
  <c r="BG44" i="247"/>
  <c r="AZ44" i="247"/>
  <c r="AX44" i="247"/>
  <c r="AY44" i="247" s="1"/>
  <c r="AV44" i="247"/>
  <c r="AT44" i="247"/>
  <c r="AU44" i="247" s="1"/>
  <c r="AR44" i="247"/>
  <c r="AP44" i="247"/>
  <c r="BG43" i="247"/>
  <c r="BC43" i="247"/>
  <c r="BA46" i="247" s="1"/>
  <c r="AV43" i="247"/>
  <c r="AT43" i="247"/>
  <c r="AU43" i="247" s="1"/>
  <c r="AS46" i="247" s="1"/>
  <c r="AS43" i="247"/>
  <c r="AR43" i="247"/>
  <c r="AP43" i="247"/>
  <c r="AQ43" i="247" s="1"/>
  <c r="BG42" i="247"/>
  <c r="BC42" i="247"/>
  <c r="BA45" i="247" s="1"/>
  <c r="AV42" i="247"/>
  <c r="AT42" i="247"/>
  <c r="AU42" i="247" s="1"/>
  <c r="AS45" i="247" s="1"/>
  <c r="AS42" i="247"/>
  <c r="AR42" i="247"/>
  <c r="AP42" i="247"/>
  <c r="AQ42" i="247" s="1"/>
  <c r="BI41" i="247"/>
  <c r="BA47" i="247" s="1"/>
  <c r="BG41" i="247"/>
  <c r="BE41" i="247"/>
  <c r="BA44" i="247" s="1"/>
  <c r="BC41" i="247"/>
  <c r="AV41" i="247"/>
  <c r="AT41" i="247"/>
  <c r="AU41" i="247" s="1"/>
  <c r="AR41" i="247"/>
  <c r="AP41" i="247"/>
  <c r="AQ41" i="247" s="1"/>
  <c r="BG40" i="247"/>
  <c r="BC40" i="247"/>
  <c r="AY40" i="247"/>
  <c r="AW43" i="247" s="1"/>
  <c r="AR40" i="247"/>
  <c r="AP40" i="247"/>
  <c r="AQ40" i="247" s="1"/>
  <c r="BG39" i="247"/>
  <c r="BC39" i="247"/>
  <c r="AY39" i="247"/>
  <c r="AW42" i="247" s="1"/>
  <c r="AR39" i="247"/>
  <c r="AP39" i="247"/>
  <c r="AQ39" i="247" s="1"/>
  <c r="BI38" i="247"/>
  <c r="AW47" i="247" s="1"/>
  <c r="BG38" i="247"/>
  <c r="BE38" i="247"/>
  <c r="AW44" i="247" s="1"/>
  <c r="BC38" i="247"/>
  <c r="BA38" i="247"/>
  <c r="AW41" i="247" s="1"/>
  <c r="AY38" i="247"/>
  <c r="AR38" i="247"/>
  <c r="AP38" i="247"/>
  <c r="BG37" i="247"/>
  <c r="BC37" i="247"/>
  <c r="AY37" i="247"/>
  <c r="AU37" i="247"/>
  <c r="AS40" i="247" s="1"/>
  <c r="BU36" i="247"/>
  <c r="BT36" i="247"/>
  <c r="BR36" i="247"/>
  <c r="BQ36" i="247"/>
  <c r="BG36" i="247"/>
  <c r="BC36" i="247"/>
  <c r="AY36" i="247"/>
  <c r="AU36" i="247"/>
  <c r="AS39" i="247" s="1"/>
  <c r="BI35" i="247"/>
  <c r="AS47" i="247" s="1"/>
  <c r="BG35" i="247"/>
  <c r="BE35" i="247"/>
  <c r="AS44" i="247" s="1"/>
  <c r="BC35" i="247"/>
  <c r="BA35" i="247"/>
  <c r="AS41" i="247" s="1"/>
  <c r="AY35" i="247"/>
  <c r="AW35" i="247"/>
  <c r="AS38" i="247" s="1"/>
  <c r="AU35" i="247"/>
  <c r="BF34" i="247"/>
  <c r="BB34" i="247"/>
  <c r="AX34" i="247"/>
  <c r="AT34" i="247"/>
  <c r="AP34" i="247"/>
  <c r="BF33" i="247"/>
  <c r="BB33" i="247"/>
  <c r="AX33" i="247"/>
  <c r="AT33" i="247"/>
  <c r="AP33" i="247"/>
  <c r="T49" i="247"/>
  <c r="R49" i="247"/>
  <c r="S49" i="247" s="1"/>
  <c r="Q49" i="247"/>
  <c r="P49" i="247"/>
  <c r="N49" i="247"/>
  <c r="O49" i="247" s="1"/>
  <c r="L49" i="247"/>
  <c r="J49" i="247"/>
  <c r="K49" i="247" s="1"/>
  <c r="I49" i="247"/>
  <c r="H49" i="247"/>
  <c r="F49" i="247"/>
  <c r="G49" i="247" s="1"/>
  <c r="T48" i="247"/>
  <c r="R48" i="247"/>
  <c r="S48" i="247" s="1"/>
  <c r="Q48" i="247"/>
  <c r="P48" i="247"/>
  <c r="N48" i="247"/>
  <c r="O48" i="247" s="1"/>
  <c r="L48" i="247"/>
  <c r="J48" i="247"/>
  <c r="K48" i="247" s="1"/>
  <c r="I48" i="247"/>
  <c r="H48" i="247"/>
  <c r="F48" i="247"/>
  <c r="G48" i="247" s="1"/>
  <c r="T47" i="247"/>
  <c r="R47" i="247"/>
  <c r="S47" i="247" s="1"/>
  <c r="P47" i="247"/>
  <c r="N47" i="247"/>
  <c r="O47" i="247" s="1"/>
  <c r="L47" i="247"/>
  <c r="J47" i="247"/>
  <c r="K47" i="247" s="1"/>
  <c r="H47" i="247"/>
  <c r="F47" i="247"/>
  <c r="W46" i="247"/>
  <c r="U49" i="247" s="1"/>
  <c r="P46" i="247"/>
  <c r="N46" i="247"/>
  <c r="O46" i="247" s="1"/>
  <c r="M49" i="247" s="1"/>
  <c r="M46" i="247"/>
  <c r="K46" i="247"/>
  <c r="H46" i="247"/>
  <c r="F46" i="247"/>
  <c r="G46" i="247" s="1"/>
  <c r="W45" i="247"/>
  <c r="U48" i="247" s="1"/>
  <c r="P45" i="247"/>
  <c r="N45" i="247"/>
  <c r="O45" i="247" s="1"/>
  <c r="M48" i="247" s="1"/>
  <c r="M45" i="247"/>
  <c r="L45" i="247"/>
  <c r="J45" i="247"/>
  <c r="K45" i="247" s="1"/>
  <c r="H45" i="247"/>
  <c r="F45" i="247"/>
  <c r="G45" i="247" s="1"/>
  <c r="Y44" i="247"/>
  <c r="U47" i="247" s="1"/>
  <c r="W44" i="247"/>
  <c r="P44" i="247"/>
  <c r="N44" i="247"/>
  <c r="O44" i="247" s="1"/>
  <c r="L44" i="247"/>
  <c r="J44" i="247"/>
  <c r="K44" i="247" s="1"/>
  <c r="H44" i="247"/>
  <c r="F44" i="247"/>
  <c r="W43" i="247"/>
  <c r="S43" i="247"/>
  <c r="Q46" i="247" s="1"/>
  <c r="L43" i="247"/>
  <c r="J43" i="247"/>
  <c r="K43" i="247" s="1"/>
  <c r="I46" i="247" s="1"/>
  <c r="I43" i="247"/>
  <c r="H43" i="247"/>
  <c r="F43" i="247"/>
  <c r="G43" i="247" s="1"/>
  <c r="W42" i="247"/>
  <c r="S42" i="247"/>
  <c r="Q45" i="247" s="1"/>
  <c r="L42" i="247"/>
  <c r="J42" i="247"/>
  <c r="K42" i="247" s="1"/>
  <c r="I45" i="247" s="1"/>
  <c r="I42" i="247"/>
  <c r="H42" i="247"/>
  <c r="F42" i="247"/>
  <c r="G42" i="247" s="1"/>
  <c r="Y41" i="247"/>
  <c r="Q47" i="247" s="1"/>
  <c r="W41" i="247"/>
  <c r="U41" i="247"/>
  <c r="Q44" i="247" s="1"/>
  <c r="S41" i="247"/>
  <c r="L41" i="247"/>
  <c r="J41" i="247"/>
  <c r="K41" i="247" s="1"/>
  <c r="H41" i="247"/>
  <c r="F41" i="247"/>
  <c r="W40" i="247"/>
  <c r="S40" i="247"/>
  <c r="O40" i="247"/>
  <c r="M43" i="247" s="1"/>
  <c r="H40" i="247"/>
  <c r="F40" i="247"/>
  <c r="G40" i="247" s="1"/>
  <c r="W39" i="247"/>
  <c r="S39" i="247"/>
  <c r="O39" i="247"/>
  <c r="M42" i="247" s="1"/>
  <c r="H39" i="247"/>
  <c r="F39" i="247"/>
  <c r="G39" i="247" s="1"/>
  <c r="Y38" i="247"/>
  <c r="M47" i="247" s="1"/>
  <c r="W38" i="247"/>
  <c r="U38" i="247"/>
  <c r="M44" i="247" s="1"/>
  <c r="S38" i="247"/>
  <c r="Q38" i="247"/>
  <c r="M41" i="247" s="1"/>
  <c r="O38" i="247"/>
  <c r="H38" i="247"/>
  <c r="F38" i="247"/>
  <c r="W37" i="247"/>
  <c r="S37" i="247"/>
  <c r="O37" i="247"/>
  <c r="K37" i="247"/>
  <c r="I40" i="247" s="1"/>
  <c r="AK36" i="247"/>
  <c r="AJ36" i="247"/>
  <c r="AH36" i="247"/>
  <c r="AG36" i="247"/>
  <c r="W36" i="247"/>
  <c r="S36" i="247"/>
  <c r="O36" i="247"/>
  <c r="K36" i="247"/>
  <c r="I39" i="247" s="1"/>
  <c r="Y35" i="247"/>
  <c r="I47" i="247" s="1"/>
  <c r="W35" i="247"/>
  <c r="U35" i="247"/>
  <c r="I44" i="247" s="1"/>
  <c r="S35" i="247"/>
  <c r="Q35" i="247"/>
  <c r="I41" i="247" s="1"/>
  <c r="O35" i="247"/>
  <c r="M35" i="247"/>
  <c r="I38" i="247" s="1"/>
  <c r="K35" i="247"/>
  <c r="V34" i="247"/>
  <c r="R34" i="247"/>
  <c r="N34" i="247"/>
  <c r="J34" i="247"/>
  <c r="F34" i="247"/>
  <c r="V33" i="247"/>
  <c r="R33" i="247"/>
  <c r="N33" i="247"/>
  <c r="J33" i="247"/>
  <c r="F33" i="247"/>
  <c r="AA266" i="247" l="1"/>
  <c r="V267" i="247" s="1"/>
  <c r="BR244" i="247"/>
  <c r="BL244" i="247"/>
  <c r="BH245" i="247" s="1"/>
  <c r="AB266" i="247"/>
  <c r="X267" i="247" s="1"/>
  <c r="BU138" i="247"/>
  <c r="AJ218" i="247"/>
  <c r="AH266" i="247"/>
  <c r="BU39" i="247"/>
  <c r="AK218" i="247"/>
  <c r="AI36" i="247"/>
  <c r="AK39" i="247"/>
  <c r="AL36" i="247"/>
  <c r="AG110" i="247"/>
  <c r="AJ92" i="247"/>
  <c r="AL187" i="247"/>
  <c r="BQ156" i="247"/>
  <c r="BU69" i="247"/>
  <c r="AJ39" i="247"/>
  <c r="BU95" i="247"/>
  <c r="AL135" i="247"/>
  <c r="AI244" i="247"/>
  <c r="AJ247" i="247"/>
  <c r="AG42" i="247"/>
  <c r="AE66" i="247"/>
  <c r="Z67" i="247" s="1"/>
  <c r="AK92" i="247"/>
  <c r="BU92" i="247"/>
  <c r="BT101" i="247"/>
  <c r="AF135" i="247"/>
  <c r="AB136" i="247" s="1"/>
  <c r="AI135" i="247"/>
  <c r="BT227" i="247"/>
  <c r="AL244" i="247"/>
  <c r="AG250" i="247"/>
  <c r="AE36" i="247"/>
  <c r="Z37" i="247" s="1"/>
  <c r="AF36" i="247"/>
  <c r="AB37" i="247" s="1"/>
  <c r="AJ48" i="247"/>
  <c r="BT39" i="247"/>
  <c r="AI66" i="247"/>
  <c r="AL89" i="247"/>
  <c r="BV89" i="247"/>
  <c r="AH141" i="247"/>
  <c r="AH144" i="247"/>
  <c r="AJ147" i="247"/>
  <c r="BO135" i="247"/>
  <c r="BJ136" i="247" s="1"/>
  <c r="BR141" i="247"/>
  <c r="AI187" i="247"/>
  <c r="AK190" i="247"/>
  <c r="AJ227" i="247"/>
  <c r="BV215" i="247"/>
  <c r="BQ221" i="247"/>
  <c r="AK247" i="247"/>
  <c r="AG253" i="247"/>
  <c r="AE168" i="247"/>
  <c r="AD174" i="247"/>
  <c r="BQ253" i="247"/>
  <c r="AF275" i="247"/>
  <c r="AG69" i="247"/>
  <c r="BM247" i="247"/>
  <c r="AC269" i="247"/>
  <c r="AG275" i="247"/>
  <c r="AG39" i="247"/>
  <c r="AG45" i="247"/>
  <c r="BP36" i="247"/>
  <c r="BL37" i="247" s="1"/>
  <c r="BU42" i="247"/>
  <c r="BO66" i="247"/>
  <c r="BJ67" i="247" s="1"/>
  <c r="BT69" i="247"/>
  <c r="AJ101" i="247"/>
  <c r="BS89" i="247"/>
  <c r="BT92" i="247"/>
  <c r="BV135" i="247"/>
  <c r="AK193" i="247"/>
  <c r="BS215" i="247"/>
  <c r="BT218" i="247"/>
  <c r="AJ256" i="247"/>
  <c r="AB107" i="247"/>
  <c r="X108" i="247" s="1"/>
  <c r="AC110" i="247"/>
  <c r="AE153" i="247"/>
  <c r="AD159" i="247"/>
  <c r="AF162" i="247"/>
  <c r="BL153" i="247"/>
  <c r="BH154" i="247" s="1"/>
  <c r="BR153" i="247"/>
  <c r="BM156" i="247"/>
  <c r="BQ247" i="247"/>
  <c r="AF66" i="247"/>
  <c r="AB67" i="247" s="1"/>
  <c r="BQ69" i="247"/>
  <c r="BR144" i="247"/>
  <c r="BU218" i="247"/>
  <c r="BQ224" i="247"/>
  <c r="AK42" i="247"/>
  <c r="BO36" i="247"/>
  <c r="BJ37" i="247" s="1"/>
  <c r="BO42" i="247"/>
  <c r="BJ43" i="247" s="1"/>
  <c r="AH42" i="247"/>
  <c r="BS36" i="247"/>
  <c r="BR42" i="247"/>
  <c r="BU48" i="247"/>
  <c r="AL66" i="247"/>
  <c r="AK69" i="247"/>
  <c r="AK72" i="247"/>
  <c r="AH75" i="247"/>
  <c r="AK78" i="247"/>
  <c r="BV66" i="247"/>
  <c r="BQ72" i="247"/>
  <c r="BR75" i="247"/>
  <c r="BU78" i="247"/>
  <c r="BQ95" i="247"/>
  <c r="AQ94" i="247"/>
  <c r="BO95" i="247" s="1"/>
  <c r="BJ96" i="247" s="1"/>
  <c r="BR95" i="247"/>
  <c r="AG141" i="247"/>
  <c r="G140" i="247"/>
  <c r="AE141" i="247" s="1"/>
  <c r="Z142" i="247" s="1"/>
  <c r="BO141" i="247"/>
  <c r="BJ142" i="247" s="1"/>
  <c r="BU147" i="247"/>
  <c r="BP66" i="247"/>
  <c r="BL67" i="247" s="1"/>
  <c r="AH95" i="247"/>
  <c r="BP135" i="247"/>
  <c r="BL136" i="247" s="1"/>
  <c r="AH193" i="247"/>
  <c r="G41" i="247"/>
  <c r="AH45" i="247"/>
  <c r="AK48" i="247"/>
  <c r="BV36" i="247"/>
  <c r="BQ39" i="247"/>
  <c r="BQ42" i="247"/>
  <c r="BR45" i="247"/>
  <c r="AJ69" i="247"/>
  <c r="AG72" i="247"/>
  <c r="AH72" i="247"/>
  <c r="AG92" i="247"/>
  <c r="AG95" i="247"/>
  <c r="AK101" i="247"/>
  <c r="BQ92" i="247"/>
  <c r="AJ138" i="247"/>
  <c r="BS135" i="247"/>
  <c r="BT138" i="247"/>
  <c r="AQ137" i="247"/>
  <c r="BQ138" i="247"/>
  <c r="AE72" i="247"/>
  <c r="Z73" i="247" s="1"/>
  <c r="AG75" i="247"/>
  <c r="AJ78" i="247"/>
  <c r="BQ75" i="247"/>
  <c r="BT78" i="247"/>
  <c r="AE89" i="247"/>
  <c r="Z90" i="247" s="1"/>
  <c r="AF89" i="247"/>
  <c r="AB90" i="247" s="1"/>
  <c r="G94" i="247"/>
  <c r="AE95" i="247" s="1"/>
  <c r="Z96" i="247" s="1"/>
  <c r="AH98" i="247"/>
  <c r="BQ98" i="247"/>
  <c r="BT147" i="247"/>
  <c r="AQ146" i="247"/>
  <c r="BO147" i="247" s="1"/>
  <c r="BJ148" i="247" s="1"/>
  <c r="AJ190" i="247"/>
  <c r="AG190" i="247"/>
  <c r="AH221" i="247"/>
  <c r="BQ218" i="247"/>
  <c r="AG247" i="247"/>
  <c r="AD110" i="247"/>
  <c r="BN156" i="247"/>
  <c r="BN247" i="247"/>
  <c r="BO247" i="247" s="1"/>
  <c r="AD269" i="247"/>
  <c r="AD272" i="247"/>
  <c r="AK138" i="247"/>
  <c r="BQ141" i="247"/>
  <c r="BQ144" i="247"/>
  <c r="BS144" i="247" s="1"/>
  <c r="AJ199" i="247"/>
  <c r="AL215" i="247"/>
  <c r="AG218" i="247"/>
  <c r="AG221" i="247"/>
  <c r="AG224" i="247"/>
  <c r="AK227" i="247"/>
  <c r="AQ220" i="247"/>
  <c r="BO221" i="247" s="1"/>
  <c r="BJ222" i="247" s="1"/>
  <c r="BR224" i="247"/>
  <c r="BU227" i="247"/>
  <c r="G249" i="247"/>
  <c r="AF250" i="247" s="1"/>
  <c r="AB251" i="247" s="1"/>
  <c r="AH253" i="247"/>
  <c r="AK256" i="247"/>
  <c r="G109" i="247"/>
  <c r="AA110" i="247" s="1"/>
  <c r="V111" i="247" s="1"/>
  <c r="AB153" i="247"/>
  <c r="X154" i="247" s="1"/>
  <c r="AH153" i="247"/>
  <c r="AC156" i="247"/>
  <c r="AD156" i="247"/>
  <c r="AG162" i="247"/>
  <c r="BO153" i="247"/>
  <c r="AQ155" i="247"/>
  <c r="BK156" i="247" s="1"/>
  <c r="BF157" i="247" s="1"/>
  <c r="BQ162" i="247"/>
  <c r="AB168" i="247"/>
  <c r="X169" i="247" s="1"/>
  <c r="AH168" i="247"/>
  <c r="AC171" i="247"/>
  <c r="AD171" i="247"/>
  <c r="AG177" i="247"/>
  <c r="BO244" i="247"/>
  <c r="AQ246" i="247"/>
  <c r="BL247" i="247" s="1"/>
  <c r="BH248" i="247" s="1"/>
  <c r="AE187" i="247"/>
  <c r="Z188" i="247" s="1"/>
  <c r="AF187" i="247"/>
  <c r="AB188" i="247" s="1"/>
  <c r="AG193" i="247"/>
  <c r="AG196" i="247"/>
  <c r="AH224" i="247"/>
  <c r="BO215" i="247"/>
  <c r="BJ216" i="247" s="1"/>
  <c r="BU221" i="247"/>
  <c r="AE244" i="247"/>
  <c r="Z245" i="247" s="1"/>
  <c r="AK250" i="247"/>
  <c r="AF116" i="247"/>
  <c r="BM159" i="247"/>
  <c r="BM250" i="247"/>
  <c r="BQ45" i="247"/>
  <c r="BT48" i="247"/>
  <c r="BS66" i="247"/>
  <c r="BR72" i="247"/>
  <c r="AI89" i="247"/>
  <c r="AK95" i="247"/>
  <c r="BO89" i="247"/>
  <c r="BJ90" i="247" s="1"/>
  <c r="BP89" i="247"/>
  <c r="BL90" i="247" s="1"/>
  <c r="BR98" i="247"/>
  <c r="BU101" i="247"/>
  <c r="AG144" i="247"/>
  <c r="AK147" i="247"/>
  <c r="BU141" i="247"/>
  <c r="G192" i="247"/>
  <c r="AF193" i="247" s="1"/>
  <c r="AB194" i="247" s="1"/>
  <c r="AH196" i="247"/>
  <c r="AK199" i="247"/>
  <c r="AE215" i="247"/>
  <c r="Z216" i="247" s="1"/>
  <c r="AI215" i="247"/>
  <c r="AL218" i="247"/>
  <c r="AK221" i="247"/>
  <c r="BR221" i="247"/>
  <c r="AH250" i="247"/>
  <c r="AG116" i="247"/>
  <c r="AG156" i="247"/>
  <c r="AC159" i="247"/>
  <c r="BN159" i="247"/>
  <c r="BP162" i="247"/>
  <c r="AG171" i="247"/>
  <c r="AC174" i="247"/>
  <c r="AF177" i="247"/>
  <c r="BN250" i="247"/>
  <c r="BP253" i="247"/>
  <c r="AE266" i="247"/>
  <c r="G268" i="247"/>
  <c r="AB269" i="247" s="1"/>
  <c r="X270" i="247" s="1"/>
  <c r="AC272" i="247"/>
  <c r="AF272" i="247"/>
  <c r="AC275" i="247"/>
  <c r="AF269" i="247"/>
  <c r="G271" i="247"/>
  <c r="AA272" i="247" s="1"/>
  <c r="V273" i="247" s="1"/>
  <c r="AG272" i="247"/>
  <c r="AD275" i="247"/>
  <c r="AG269" i="247"/>
  <c r="G274" i="247"/>
  <c r="AB275" i="247" s="1"/>
  <c r="X276" i="247" s="1"/>
  <c r="BP250" i="247"/>
  <c r="BM253" i="247"/>
  <c r="BK244" i="247"/>
  <c r="BF245" i="247" s="1"/>
  <c r="BP247" i="247"/>
  <c r="AQ249" i="247"/>
  <c r="BK250" i="247" s="1"/>
  <c r="BF251" i="247" s="1"/>
  <c r="BQ250" i="247"/>
  <c r="BN253" i="247"/>
  <c r="AQ252" i="247"/>
  <c r="BK253" i="247" s="1"/>
  <c r="BF254" i="247" s="1"/>
  <c r="AA171" i="247"/>
  <c r="V172" i="247" s="1"/>
  <c r="AF174" i="247"/>
  <c r="AC177" i="247"/>
  <c r="AA168" i="247"/>
  <c r="V169" i="247" s="1"/>
  <c r="AB171" i="247"/>
  <c r="X172" i="247" s="1"/>
  <c r="AF171" i="247"/>
  <c r="G173" i="247"/>
  <c r="AA174" i="247" s="1"/>
  <c r="V175" i="247" s="1"/>
  <c r="AG174" i="247"/>
  <c r="AD177" i="247"/>
  <c r="AA177" i="247"/>
  <c r="V178" i="247" s="1"/>
  <c r="AB177" i="247"/>
  <c r="X178" i="247" s="1"/>
  <c r="BP159" i="247"/>
  <c r="BM162" i="247"/>
  <c r="BK153" i="247"/>
  <c r="BF154" i="247" s="1"/>
  <c r="BP156" i="247"/>
  <c r="AQ158" i="247"/>
  <c r="BK159" i="247" s="1"/>
  <c r="BF160" i="247" s="1"/>
  <c r="BQ159" i="247"/>
  <c r="BN162" i="247"/>
  <c r="BK162" i="247"/>
  <c r="BF163" i="247" s="1"/>
  <c r="BL162" i="247"/>
  <c r="BH163" i="247" s="1"/>
  <c r="AA156" i="247"/>
  <c r="V157" i="247" s="1"/>
  <c r="AF159" i="247"/>
  <c r="AC162" i="247"/>
  <c r="AA153" i="247"/>
  <c r="V154" i="247" s="1"/>
  <c r="AB156" i="247"/>
  <c r="X157" i="247" s="1"/>
  <c r="AF156" i="247"/>
  <c r="G158" i="247"/>
  <c r="AA159" i="247" s="1"/>
  <c r="V160" i="247" s="1"/>
  <c r="AG159" i="247"/>
  <c r="AD162" i="247"/>
  <c r="G161" i="247"/>
  <c r="AB162" i="247" s="1"/>
  <c r="X163" i="247" s="1"/>
  <c r="AH107" i="247"/>
  <c r="AC113" i="247"/>
  <c r="AG98" i="247"/>
  <c r="AD113" i="247"/>
  <c r="AE107" i="247"/>
  <c r="AF113" i="247"/>
  <c r="AC116" i="247"/>
  <c r="AA107" i="247"/>
  <c r="V108" i="247" s="1"/>
  <c r="AB110" i="247"/>
  <c r="X111" i="247" s="1"/>
  <c r="AF110" i="247"/>
  <c r="G112" i="247"/>
  <c r="AA113" i="247" s="1"/>
  <c r="V114" i="247" s="1"/>
  <c r="AG113" i="247"/>
  <c r="AD116" i="247"/>
  <c r="G115" i="247"/>
  <c r="AA116" i="247" s="1"/>
  <c r="V117" i="247" s="1"/>
  <c r="AH247" i="247"/>
  <c r="AJ253" i="247"/>
  <c r="AG256" i="247"/>
  <c r="G246" i="247"/>
  <c r="AF247" i="247" s="1"/>
  <c r="AB248" i="247" s="1"/>
  <c r="AJ250" i="247"/>
  <c r="G252" i="247"/>
  <c r="AE253" i="247" s="1"/>
  <c r="Z254" i="247" s="1"/>
  <c r="AK253" i="247"/>
  <c r="AH256" i="247"/>
  <c r="AF244" i="247"/>
  <c r="AB245" i="247" s="1"/>
  <c r="G255" i="247"/>
  <c r="AF256" i="247" s="1"/>
  <c r="AB257" i="247" s="1"/>
  <c r="BR218" i="247"/>
  <c r="BT224" i="247"/>
  <c r="BQ227" i="247"/>
  <c r="AQ217" i="247"/>
  <c r="BO218" i="247" s="1"/>
  <c r="BJ219" i="247" s="1"/>
  <c r="BT221" i="247"/>
  <c r="AQ223" i="247"/>
  <c r="BO224" i="247" s="1"/>
  <c r="BJ225" i="247" s="1"/>
  <c r="BU224" i="247"/>
  <c r="BR227" i="247"/>
  <c r="BP215" i="247"/>
  <c r="BL216" i="247" s="1"/>
  <c r="AQ226" i="247"/>
  <c r="BP227" i="247" s="1"/>
  <c r="BL228" i="247" s="1"/>
  <c r="AE221" i="247"/>
  <c r="Z222" i="247" s="1"/>
  <c r="AH218" i="247"/>
  <c r="AJ224" i="247"/>
  <c r="AG227" i="247"/>
  <c r="G217" i="247"/>
  <c r="AE218" i="247" s="1"/>
  <c r="Z219" i="247" s="1"/>
  <c r="AF221" i="247"/>
  <c r="AB222" i="247" s="1"/>
  <c r="AJ221" i="247"/>
  <c r="G223" i="247"/>
  <c r="AE224" i="247" s="1"/>
  <c r="Z225" i="247" s="1"/>
  <c r="AK224" i="247"/>
  <c r="AH227" i="247"/>
  <c r="AF215" i="247"/>
  <c r="AB216" i="247" s="1"/>
  <c r="G226" i="247"/>
  <c r="AE227" i="247" s="1"/>
  <c r="Z228" i="247" s="1"/>
  <c r="AH190" i="247"/>
  <c r="AJ196" i="247"/>
  <c r="AG199" i="247"/>
  <c r="G189" i="247"/>
  <c r="AF190" i="247" s="1"/>
  <c r="AB191" i="247" s="1"/>
  <c r="AJ193" i="247"/>
  <c r="G195" i="247"/>
  <c r="AE196" i="247" s="1"/>
  <c r="Z197" i="247" s="1"/>
  <c r="AK196" i="247"/>
  <c r="AH199" i="247"/>
  <c r="AE199" i="247"/>
  <c r="Z200" i="247" s="1"/>
  <c r="AF199" i="247"/>
  <c r="AB200" i="247" s="1"/>
  <c r="BP138" i="247"/>
  <c r="BL139" i="247" s="1"/>
  <c r="BR138" i="247"/>
  <c r="BT144" i="247"/>
  <c r="BQ147" i="247"/>
  <c r="BO138" i="247"/>
  <c r="BJ139" i="247" s="1"/>
  <c r="BP141" i="247"/>
  <c r="BL142" i="247" s="1"/>
  <c r="BT141" i="247"/>
  <c r="AQ143" i="247"/>
  <c r="BO144" i="247" s="1"/>
  <c r="BJ145" i="247" s="1"/>
  <c r="BU144" i="247"/>
  <c r="BR147" i="247"/>
  <c r="AH138" i="247"/>
  <c r="AJ144" i="247"/>
  <c r="AG147" i="247"/>
  <c r="G137" i="247"/>
  <c r="AE138" i="247" s="1"/>
  <c r="Z139" i="247" s="1"/>
  <c r="AF141" i="247"/>
  <c r="AB142" i="247" s="1"/>
  <c r="AJ141" i="247"/>
  <c r="G143" i="247"/>
  <c r="AE144" i="247" s="1"/>
  <c r="Z145" i="247" s="1"/>
  <c r="AK144" i="247"/>
  <c r="AH147" i="247"/>
  <c r="AE135" i="247"/>
  <c r="Z136" i="247" s="1"/>
  <c r="AK141" i="247"/>
  <c r="AG138" i="247"/>
  <c r="G146" i="247"/>
  <c r="AF147" i="247" s="1"/>
  <c r="AB148" i="247" s="1"/>
  <c r="BR92" i="247"/>
  <c r="BT98" i="247"/>
  <c r="BQ101" i="247"/>
  <c r="AQ91" i="247"/>
  <c r="BP92" i="247" s="1"/>
  <c r="BL93" i="247" s="1"/>
  <c r="BT95" i="247"/>
  <c r="AQ97" i="247"/>
  <c r="BO98" i="247" s="1"/>
  <c r="BJ99" i="247" s="1"/>
  <c r="BU98" i="247"/>
  <c r="BR101" i="247"/>
  <c r="AQ100" i="247"/>
  <c r="BP101" i="247" s="1"/>
  <c r="BL102" i="247" s="1"/>
  <c r="AL101" i="247"/>
  <c r="AH92" i="247"/>
  <c r="AJ98" i="247"/>
  <c r="AG101" i="247"/>
  <c r="G91" i="247"/>
  <c r="AE92" i="247" s="1"/>
  <c r="Z93" i="247" s="1"/>
  <c r="AJ95" i="247"/>
  <c r="G97" i="247"/>
  <c r="AE98" i="247" s="1"/>
  <c r="Z99" i="247" s="1"/>
  <c r="AK98" i="247"/>
  <c r="AH101" i="247"/>
  <c r="G100" i="247"/>
  <c r="AF101" i="247" s="1"/>
  <c r="AB102" i="247" s="1"/>
  <c r="BO72" i="247"/>
  <c r="BJ73" i="247" s="1"/>
  <c r="BR69" i="247"/>
  <c r="BT75" i="247"/>
  <c r="BQ78" i="247"/>
  <c r="AQ68" i="247"/>
  <c r="BO69" i="247" s="1"/>
  <c r="BJ70" i="247" s="1"/>
  <c r="BP72" i="247"/>
  <c r="BL73" i="247" s="1"/>
  <c r="BT72" i="247"/>
  <c r="AQ74" i="247"/>
  <c r="BO75" i="247" s="1"/>
  <c r="BJ76" i="247" s="1"/>
  <c r="BU75" i="247"/>
  <c r="BR78" i="247"/>
  <c r="BU72" i="247"/>
  <c r="AQ77" i="247"/>
  <c r="BP78" i="247" s="1"/>
  <c r="BL79" i="247" s="1"/>
  <c r="AH69" i="247"/>
  <c r="AJ75" i="247"/>
  <c r="AG78" i="247"/>
  <c r="G68" i="247"/>
  <c r="AF69" i="247" s="1"/>
  <c r="AB70" i="247" s="1"/>
  <c r="AF72" i="247"/>
  <c r="AB73" i="247" s="1"/>
  <c r="AJ72" i="247"/>
  <c r="G74" i="247"/>
  <c r="AE75" i="247" s="1"/>
  <c r="Z76" i="247" s="1"/>
  <c r="AK75" i="247"/>
  <c r="AH78" i="247"/>
  <c r="G77" i="247"/>
  <c r="AE78" i="247" s="1"/>
  <c r="Z79" i="247" s="1"/>
  <c r="BR39" i="247"/>
  <c r="BS39" i="247" s="1"/>
  <c r="BT45" i="247"/>
  <c r="BQ48" i="247"/>
  <c r="AQ38" i="247"/>
  <c r="BP39" i="247" s="1"/>
  <c r="BL40" i="247" s="1"/>
  <c r="BP42" i="247"/>
  <c r="BL43" i="247" s="1"/>
  <c r="BT42" i="247"/>
  <c r="AQ44" i="247"/>
  <c r="BO45" i="247" s="1"/>
  <c r="BJ46" i="247" s="1"/>
  <c r="BU45" i="247"/>
  <c r="BR48" i="247"/>
  <c r="AQ47" i="247"/>
  <c r="BO48" i="247" s="1"/>
  <c r="BJ49" i="247" s="1"/>
  <c r="AE42" i="247"/>
  <c r="Z43" i="247" s="1"/>
  <c r="AH39" i="247"/>
  <c r="AJ45" i="247"/>
  <c r="AG48" i="247"/>
  <c r="G38" i="247"/>
  <c r="AF39" i="247" s="1"/>
  <c r="AB40" i="247" s="1"/>
  <c r="AF42" i="247"/>
  <c r="AB43" i="247" s="1"/>
  <c r="AJ42" i="247"/>
  <c r="AL42" i="247" s="1"/>
  <c r="G44" i="247"/>
  <c r="AE45" i="247" s="1"/>
  <c r="Z46" i="247" s="1"/>
  <c r="AK45" i="247"/>
  <c r="AH48" i="247"/>
  <c r="G47" i="247"/>
  <c r="AF48" i="247" s="1"/>
  <c r="AB49" i="247" s="1"/>
  <c r="AE250" i="247" l="1"/>
  <c r="Z251" i="247" s="1"/>
  <c r="BL156" i="247"/>
  <c r="BH157" i="247" s="1"/>
  <c r="BS141" i="247"/>
  <c r="AE193" i="247"/>
  <c r="Z194" i="247" s="1"/>
  <c r="BO156" i="247"/>
  <c r="BS221" i="247"/>
  <c r="BV221" i="247"/>
  <c r="BV39" i="247"/>
  <c r="BV218" i="247"/>
  <c r="AI144" i="247"/>
  <c r="BP147" i="247"/>
  <c r="BL148" i="247" s="1"/>
  <c r="BV101" i="247"/>
  <c r="AL48" i="247"/>
  <c r="BS45" i="247"/>
  <c r="AL221" i="247"/>
  <c r="AI141" i="247"/>
  <c r="AL193" i="247"/>
  <c r="BV78" i="247"/>
  <c r="BS75" i="247"/>
  <c r="AE269" i="247"/>
  <c r="AL256" i="247"/>
  <c r="AI253" i="247"/>
  <c r="AI250" i="247"/>
  <c r="AI247" i="247"/>
  <c r="AI95" i="247"/>
  <c r="AI98" i="247"/>
  <c r="AL227" i="247"/>
  <c r="BR156" i="247"/>
  <c r="BV48" i="247"/>
  <c r="AL190" i="247"/>
  <c r="AI190" i="247"/>
  <c r="AH162" i="247"/>
  <c r="BS92" i="247"/>
  <c r="AI39" i="247"/>
  <c r="AL39" i="247"/>
  <c r="AL147" i="247"/>
  <c r="AL95" i="247"/>
  <c r="BR253" i="247"/>
  <c r="BV227" i="247"/>
  <c r="AL247" i="247"/>
  <c r="AL92" i="247"/>
  <c r="BV141" i="247"/>
  <c r="BR247" i="247"/>
  <c r="AE174" i="247"/>
  <c r="AH177" i="247"/>
  <c r="BV138" i="247"/>
  <c r="BV147" i="247"/>
  <c r="AH110" i="247"/>
  <c r="AE110" i="247"/>
  <c r="AI193" i="247"/>
  <c r="AE159" i="247"/>
  <c r="AL72" i="247"/>
  <c r="BV42" i="247"/>
  <c r="AI45" i="247"/>
  <c r="AI42" i="247"/>
  <c r="BV69" i="247"/>
  <c r="BS69" i="247"/>
  <c r="BV95" i="247"/>
  <c r="AI69" i="247"/>
  <c r="BV92" i="247"/>
  <c r="BS224" i="247"/>
  <c r="BS42" i="247"/>
  <c r="AB116" i="247"/>
  <c r="X117" i="247" s="1"/>
  <c r="AI221" i="247"/>
  <c r="AL138" i="247"/>
  <c r="AE69" i="247"/>
  <c r="Z70" i="247" s="1"/>
  <c r="AF218" i="247"/>
  <c r="AB219" i="247" s="1"/>
  <c r="AE39" i="247"/>
  <c r="Z40" i="247" s="1"/>
  <c r="AF75" i="247"/>
  <c r="AB76" i="247" s="1"/>
  <c r="BP95" i="247"/>
  <c r="BL96" i="247" s="1"/>
  <c r="AL250" i="247"/>
  <c r="AH156" i="247"/>
  <c r="BK247" i="247"/>
  <c r="BF248" i="247" s="1"/>
  <c r="BO250" i="247"/>
  <c r="AF78" i="247"/>
  <c r="AB79" i="247" s="1"/>
  <c r="AF95" i="247"/>
  <c r="AB96" i="247" s="1"/>
  <c r="AI92" i="247"/>
  <c r="BO92" i="247"/>
  <c r="BJ93" i="247" s="1"/>
  <c r="BS138" i="247"/>
  <c r="AI218" i="247"/>
  <c r="BP221" i="247"/>
  <c r="BL222" i="247" s="1"/>
  <c r="BS218" i="247"/>
  <c r="AA269" i="247"/>
  <c r="V270" i="247" s="1"/>
  <c r="AI75" i="247"/>
  <c r="BP48" i="247"/>
  <c r="BL49" i="247" s="1"/>
  <c r="AH116" i="247"/>
  <c r="AI196" i="247"/>
  <c r="BP69" i="247"/>
  <c r="BL70" i="247" s="1"/>
  <c r="AF92" i="247"/>
  <c r="AB93" i="247" s="1"/>
  <c r="AF138" i="247"/>
  <c r="AB139" i="247" s="1"/>
  <c r="AI72" i="247"/>
  <c r="BS95" i="247"/>
  <c r="BP75" i="247"/>
  <c r="BL76" i="247" s="1"/>
  <c r="AF98" i="247"/>
  <c r="AB99" i="247" s="1"/>
  <c r="AE247" i="247"/>
  <c r="Z248" i="247" s="1"/>
  <c r="AF253" i="247"/>
  <c r="AB254" i="247" s="1"/>
  <c r="BL253" i="247"/>
  <c r="BH254" i="247" s="1"/>
  <c r="AE48" i="247"/>
  <c r="Z49" i="247" s="1"/>
  <c r="AI48" i="247"/>
  <c r="BO39" i="247"/>
  <c r="BJ40" i="247" s="1"/>
  <c r="AF227" i="247"/>
  <c r="AB228" i="247" s="1"/>
  <c r="BO227" i="247"/>
  <c r="BJ228" i="247" s="1"/>
  <c r="AH171" i="247"/>
  <c r="AE272" i="247"/>
  <c r="AL78" i="247"/>
  <c r="BP98" i="247"/>
  <c r="BL99" i="247" s="1"/>
  <c r="AF224" i="247"/>
  <c r="AB225" i="247" s="1"/>
  <c r="AH275" i="247"/>
  <c r="AE190" i="247"/>
  <c r="Z191" i="247" s="1"/>
  <c r="BO159" i="247"/>
  <c r="AL69" i="247"/>
  <c r="BO78" i="247"/>
  <c r="BJ79" i="247" s="1"/>
  <c r="AI138" i="247"/>
  <c r="BP218" i="247"/>
  <c r="BL219" i="247" s="1"/>
  <c r="AE275" i="247"/>
  <c r="AE171" i="247"/>
  <c r="AE156" i="247"/>
  <c r="BS72" i="247"/>
  <c r="BS101" i="247"/>
  <c r="AE147" i="247"/>
  <c r="Z148" i="247" s="1"/>
  <c r="BP144" i="247"/>
  <c r="BL145" i="247" s="1"/>
  <c r="AB113" i="247"/>
  <c r="X114" i="247" s="1"/>
  <c r="BR162" i="247"/>
  <c r="BS78" i="247"/>
  <c r="AF144" i="247"/>
  <c r="AB145" i="247" s="1"/>
  <c r="AI227" i="247"/>
  <c r="BP224" i="247"/>
  <c r="BL225" i="247" s="1"/>
  <c r="AI256" i="247"/>
  <c r="BL159" i="247"/>
  <c r="BH160" i="247" s="1"/>
  <c r="AB174" i="247"/>
  <c r="X175" i="247" s="1"/>
  <c r="BL250" i="247"/>
  <c r="BH251" i="247" s="1"/>
  <c r="BS98" i="247"/>
  <c r="AI224" i="247"/>
  <c r="AL199" i="247"/>
  <c r="AA275" i="247"/>
  <c r="V276" i="247" s="1"/>
  <c r="AH269" i="247"/>
  <c r="AB272" i="247"/>
  <c r="X273" i="247" s="1"/>
  <c r="AH272" i="247"/>
  <c r="BR250" i="247"/>
  <c r="BO253" i="247"/>
  <c r="AE177" i="247"/>
  <c r="AH174" i="247"/>
  <c r="BO162" i="247"/>
  <c r="BR159" i="247"/>
  <c r="AA162" i="247"/>
  <c r="V163" i="247" s="1"/>
  <c r="AH159" i="247"/>
  <c r="AB159" i="247"/>
  <c r="X160" i="247" s="1"/>
  <c r="AE162" i="247"/>
  <c r="AE113" i="247"/>
  <c r="AH113" i="247"/>
  <c r="AE116" i="247"/>
  <c r="AE256" i="247"/>
  <c r="Z257" i="247" s="1"/>
  <c r="AL253" i="247"/>
  <c r="BS227" i="247"/>
  <c r="BV224" i="247"/>
  <c r="AL224" i="247"/>
  <c r="AF196" i="247"/>
  <c r="AB197" i="247" s="1"/>
  <c r="AI199" i="247"/>
  <c r="AL196" i="247"/>
  <c r="BS147" i="247"/>
  <c r="BV144" i="247"/>
  <c r="AL141" i="247"/>
  <c r="AI147" i="247"/>
  <c r="AL144" i="247"/>
  <c r="BO101" i="247"/>
  <c r="BJ102" i="247" s="1"/>
  <c r="BV98" i="247"/>
  <c r="AE101" i="247"/>
  <c r="Z102" i="247" s="1"/>
  <c r="AI101" i="247"/>
  <c r="AL98" i="247"/>
  <c r="BV72" i="247"/>
  <c r="BV75" i="247"/>
  <c r="AL75" i="247"/>
  <c r="AI78" i="247"/>
  <c r="BV45" i="247"/>
  <c r="BP45" i="247"/>
  <c r="BL46" i="247" s="1"/>
  <c r="BS48" i="247"/>
  <c r="AF45" i="247"/>
  <c r="AB46" i="247" s="1"/>
  <c r="AL45" i="247"/>
</calcChain>
</file>

<file path=xl/sharedStrings.xml><?xml version="1.0" encoding="utf-8"?>
<sst xmlns="http://schemas.openxmlformats.org/spreadsheetml/2006/main" count="1136" uniqueCount="354">
  <si>
    <t>A1</t>
    <phoneticPr fontId="3"/>
  </si>
  <si>
    <t>B1</t>
    <phoneticPr fontId="3"/>
  </si>
  <si>
    <t>C2</t>
    <phoneticPr fontId="3"/>
  </si>
  <si>
    <t>C1</t>
    <phoneticPr fontId="3"/>
  </si>
  <si>
    <t>B2</t>
    <phoneticPr fontId="3"/>
  </si>
  <si>
    <t>D1</t>
    <phoneticPr fontId="3"/>
  </si>
  <si>
    <t>A2</t>
    <phoneticPr fontId="3"/>
  </si>
  <si>
    <t>え～る</t>
  </si>
  <si>
    <t>男子３部Ｃ</t>
    <rPh sb="0" eb="2">
      <t>ダンシ</t>
    </rPh>
    <phoneticPr fontId="3"/>
  </si>
  <si>
    <r>
      <t>女子４部</t>
    </r>
    <r>
      <rPr>
        <b/>
        <sz val="20"/>
        <color indexed="8"/>
        <rFont val="HG丸ｺﾞｼｯｸM-PRO"/>
        <family val="3"/>
        <charset val="128"/>
      </rPr>
      <t>（2位あがり）</t>
    </r>
    <rPh sb="0" eb="2">
      <t>ジョシ</t>
    </rPh>
    <phoneticPr fontId="3"/>
  </si>
  <si>
    <t>女子４部Ａ</t>
    <rPh sb="0" eb="2">
      <t>ジョシ</t>
    </rPh>
    <phoneticPr fontId="3"/>
  </si>
  <si>
    <t>女子４部Ｂ</t>
    <rPh sb="0" eb="2">
      <t>ジョシ</t>
    </rPh>
    <phoneticPr fontId="3"/>
  </si>
  <si>
    <t>初心者</t>
    <rPh sb="0" eb="3">
      <t>ショシンシャ</t>
    </rPh>
    <phoneticPr fontId="3"/>
  </si>
  <si>
    <t>２１点３ゲーム</t>
    <rPh sb="2" eb="3">
      <t>テン</t>
    </rPh>
    <phoneticPr fontId="3"/>
  </si>
  <si>
    <t>得</t>
    <phoneticPr fontId="3"/>
  </si>
  <si>
    <t>順位</t>
  </si>
  <si>
    <t>(勝敗)</t>
  </si>
  <si>
    <t>勝敗</t>
    <rPh sb="0" eb="2">
      <t>ショウハイ</t>
    </rPh>
    <phoneticPr fontId="3"/>
  </si>
  <si>
    <t>得失ｾｯﾄ</t>
    <rPh sb="0" eb="2">
      <t>トクシツ</t>
    </rPh>
    <phoneticPr fontId="3"/>
  </si>
  <si>
    <t>得失点</t>
    <rPh sb="0" eb="2">
      <t>トクシツ</t>
    </rPh>
    <rPh sb="2" eb="3">
      <t>テン</t>
    </rPh>
    <phoneticPr fontId="3"/>
  </si>
  <si>
    <t>勝</t>
    <rPh sb="0" eb="1">
      <t>カチ</t>
    </rPh>
    <phoneticPr fontId="3"/>
  </si>
  <si>
    <t>敗</t>
    <rPh sb="0" eb="1">
      <t>ハイ</t>
    </rPh>
    <phoneticPr fontId="3"/>
  </si>
  <si>
    <t>失</t>
    <rPh sb="0" eb="1">
      <t>シツ</t>
    </rPh>
    <phoneticPr fontId="3"/>
  </si>
  <si>
    <t>差</t>
    <rPh sb="0" eb="1">
      <t>サ</t>
    </rPh>
    <phoneticPr fontId="3"/>
  </si>
  <si>
    <t>勝</t>
    <rPh sb="0" eb="1">
      <t>カ</t>
    </rPh>
    <phoneticPr fontId="3"/>
  </si>
  <si>
    <t>スマッシュ</t>
  </si>
  <si>
    <t>男子１部Ａ</t>
    <rPh sb="0" eb="2">
      <t>ダンシ</t>
    </rPh>
    <phoneticPr fontId="3"/>
  </si>
  <si>
    <t>香川</t>
    <rPh sb="0" eb="2">
      <t>カガワ</t>
    </rPh>
    <phoneticPr fontId="3"/>
  </si>
  <si>
    <t>男子３部Ａ</t>
    <rPh sb="0" eb="2">
      <t>ダンシ</t>
    </rPh>
    <phoneticPr fontId="3"/>
  </si>
  <si>
    <t>男子３部優勝</t>
    <rPh sb="0" eb="2">
      <t>ダンシ</t>
    </rPh>
    <rPh sb="3" eb="4">
      <t>ブ</t>
    </rPh>
    <rPh sb="4" eb="6">
      <t>ユウショウ</t>
    </rPh>
    <phoneticPr fontId="4"/>
  </si>
  <si>
    <t>男子３部準優勝</t>
    <rPh sb="0" eb="2">
      <t>ダンシ</t>
    </rPh>
    <rPh sb="3" eb="4">
      <t>ブ</t>
    </rPh>
    <rPh sb="4" eb="7">
      <t>ジュンユウショウ</t>
    </rPh>
    <phoneticPr fontId="4"/>
  </si>
  <si>
    <t>男子３部Ｂ</t>
    <rPh sb="0" eb="2">
      <t>ダンシ</t>
    </rPh>
    <phoneticPr fontId="3"/>
  </si>
  <si>
    <t>女子４部準優勝</t>
    <rPh sb="0" eb="2">
      <t>ジョシ</t>
    </rPh>
    <rPh sb="3" eb="4">
      <t>ブ</t>
    </rPh>
    <rPh sb="4" eb="7">
      <t>ジュンユウショウ</t>
    </rPh>
    <phoneticPr fontId="4"/>
  </si>
  <si>
    <t>女子４部優勝</t>
    <rPh sb="0" eb="2">
      <t>ジョシ</t>
    </rPh>
    <rPh sb="3" eb="4">
      <t>ブ</t>
    </rPh>
    <rPh sb="4" eb="6">
      <t>ユウショウ</t>
    </rPh>
    <phoneticPr fontId="4"/>
  </si>
  <si>
    <t>男子４部Ｃ</t>
    <rPh sb="0" eb="2">
      <t>ダンシ</t>
    </rPh>
    <phoneticPr fontId="3"/>
  </si>
  <si>
    <t>男子４部Ｂ</t>
    <rPh sb="0" eb="2">
      <t>ダンシ</t>
    </rPh>
    <phoneticPr fontId="3"/>
  </si>
  <si>
    <t>男子４部Ａ</t>
    <rPh sb="0" eb="2">
      <t>ダンシ</t>
    </rPh>
    <phoneticPr fontId="3"/>
  </si>
  <si>
    <t>男子４部準優勝</t>
    <rPh sb="0" eb="2">
      <t>ダンシ</t>
    </rPh>
    <rPh sb="3" eb="4">
      <t>ブ</t>
    </rPh>
    <rPh sb="4" eb="7">
      <t>ジュンユウショウ</t>
    </rPh>
    <phoneticPr fontId="4"/>
  </si>
  <si>
    <t>男子４部優勝</t>
    <rPh sb="0" eb="2">
      <t>ダンシ</t>
    </rPh>
    <rPh sb="3" eb="4">
      <t>ブ</t>
    </rPh>
    <rPh sb="4" eb="6">
      <t>ユウショウ</t>
    </rPh>
    <phoneticPr fontId="4"/>
  </si>
  <si>
    <t>男子１部Ｂ</t>
    <rPh sb="0" eb="2">
      <t>ダンシ</t>
    </rPh>
    <phoneticPr fontId="3"/>
  </si>
  <si>
    <t>男子１部準優勝</t>
    <rPh sb="0" eb="2">
      <t>ダンシ</t>
    </rPh>
    <rPh sb="3" eb="4">
      <t>ブ</t>
    </rPh>
    <rPh sb="4" eb="7">
      <t>ジュンユウショウ</t>
    </rPh>
    <phoneticPr fontId="4"/>
  </si>
  <si>
    <t>男子１部優勝</t>
    <rPh sb="0" eb="2">
      <t>ダンシ</t>
    </rPh>
    <rPh sb="3" eb="4">
      <t>ブ</t>
    </rPh>
    <rPh sb="4" eb="6">
      <t>ユウショウ</t>
    </rPh>
    <phoneticPr fontId="4"/>
  </si>
  <si>
    <t>ﾑｰﾝｳｫｰｶｰｽﾞ</t>
  </si>
  <si>
    <t>男子２部Ｂ</t>
    <rPh sb="0" eb="2">
      <t>ダンシ</t>
    </rPh>
    <phoneticPr fontId="3"/>
  </si>
  <si>
    <t>男子２部Ａ</t>
    <rPh sb="0" eb="2">
      <t>ダンシ</t>
    </rPh>
    <phoneticPr fontId="3"/>
  </si>
  <si>
    <t>男子２部優勝</t>
    <rPh sb="0" eb="2">
      <t>ダンシ</t>
    </rPh>
    <rPh sb="3" eb="4">
      <t>ブ</t>
    </rPh>
    <rPh sb="4" eb="6">
      <t>ユウショウ</t>
    </rPh>
    <phoneticPr fontId="4"/>
  </si>
  <si>
    <t>男子２部準優勝</t>
    <rPh sb="0" eb="2">
      <t>ダンシ</t>
    </rPh>
    <rPh sb="3" eb="4">
      <t>ブ</t>
    </rPh>
    <rPh sb="4" eb="7">
      <t>ジュンユウショウ</t>
    </rPh>
    <phoneticPr fontId="4"/>
  </si>
  <si>
    <t>初心者優勝</t>
    <rPh sb="0" eb="3">
      <t>ショシンシャ</t>
    </rPh>
    <rPh sb="3" eb="5">
      <t>ユウショウ</t>
    </rPh>
    <phoneticPr fontId="4"/>
  </si>
  <si>
    <t>女子２部優勝</t>
    <rPh sb="0" eb="2">
      <t>ジョシ</t>
    </rPh>
    <rPh sb="3" eb="4">
      <t>ブ</t>
    </rPh>
    <rPh sb="4" eb="6">
      <t>ユウショウ</t>
    </rPh>
    <phoneticPr fontId="4"/>
  </si>
  <si>
    <t>女子２部準優勝</t>
    <rPh sb="0" eb="2">
      <t>ジョシ</t>
    </rPh>
    <rPh sb="3" eb="4">
      <t>ブ</t>
    </rPh>
    <rPh sb="4" eb="7">
      <t>ジュンユウショウ</t>
    </rPh>
    <phoneticPr fontId="4"/>
  </si>
  <si>
    <t>女子３部優勝</t>
    <rPh sb="0" eb="2">
      <t>ジョシ</t>
    </rPh>
    <rPh sb="3" eb="4">
      <t>ブ</t>
    </rPh>
    <rPh sb="4" eb="6">
      <t>ユウショウ</t>
    </rPh>
    <phoneticPr fontId="4"/>
  </si>
  <si>
    <t>女子３部準優勝</t>
    <rPh sb="0" eb="2">
      <t>ジョシ</t>
    </rPh>
    <rPh sb="3" eb="4">
      <t>ブ</t>
    </rPh>
    <rPh sb="4" eb="7">
      <t>ジュンユウショウ</t>
    </rPh>
    <phoneticPr fontId="4"/>
  </si>
  <si>
    <t>TEAM BLOWIN</t>
  </si>
  <si>
    <t>オアシス</t>
  </si>
  <si>
    <r>
      <t>男子２部</t>
    </r>
    <r>
      <rPr>
        <b/>
        <sz val="20"/>
        <color indexed="8"/>
        <rFont val="HG丸ｺﾞｼｯｸM-PRO"/>
        <family val="3"/>
        <charset val="128"/>
      </rPr>
      <t>（2位あがり）</t>
    </r>
    <phoneticPr fontId="3"/>
  </si>
  <si>
    <r>
      <t>男子１部</t>
    </r>
    <r>
      <rPr>
        <b/>
        <sz val="20"/>
        <color indexed="8"/>
        <rFont val="HG丸ｺﾞｼｯｸM-PRO"/>
        <family val="3"/>
        <charset val="128"/>
      </rPr>
      <t>（2位あがり）</t>
    </r>
    <phoneticPr fontId="3"/>
  </si>
  <si>
    <t>ドンキホーテ</t>
  </si>
  <si>
    <t>B-wings</t>
  </si>
  <si>
    <t>ﾅﾁｭﾗﾙﾊｰﾄ</t>
  </si>
  <si>
    <t>みかん</t>
  </si>
  <si>
    <t>大畑悠人</t>
    <rPh sb="0" eb="2">
      <t>オオハタ</t>
    </rPh>
    <rPh sb="2" eb="3">
      <t>ユウ</t>
    </rPh>
    <rPh sb="3" eb="4">
      <t>ヒト</t>
    </rPh>
    <phoneticPr fontId="2"/>
  </si>
  <si>
    <t>増田清志</t>
    <rPh sb="0" eb="2">
      <t>マスダ</t>
    </rPh>
    <rPh sb="2" eb="4">
      <t>キヨシ</t>
    </rPh>
    <phoneticPr fontId="2"/>
  </si>
  <si>
    <t>高田裕斗</t>
    <rPh sb="0" eb="2">
      <t>タカダ</t>
    </rPh>
    <rPh sb="2" eb="3">
      <t>ユウ</t>
    </rPh>
    <rPh sb="3" eb="4">
      <t>ト</t>
    </rPh>
    <phoneticPr fontId="2"/>
  </si>
  <si>
    <t>土佐高OB</t>
    <rPh sb="0" eb="2">
      <t>トサ</t>
    </rPh>
    <rPh sb="2" eb="3">
      <t>コウ</t>
    </rPh>
    <phoneticPr fontId="2"/>
  </si>
  <si>
    <t>山崎　拡</t>
    <rPh sb="0" eb="2">
      <t>ヤマザキ</t>
    </rPh>
    <rPh sb="3" eb="4">
      <t>ヒロム</t>
    </rPh>
    <phoneticPr fontId="2"/>
  </si>
  <si>
    <t>高知</t>
    <rPh sb="0" eb="2">
      <t>コウチ</t>
    </rPh>
    <phoneticPr fontId="3"/>
  </si>
  <si>
    <t>内田大登</t>
    <rPh sb="0" eb="4">
      <t>ウチダヒロト</t>
    </rPh>
    <phoneticPr fontId="2"/>
  </si>
  <si>
    <t>徳増直記</t>
    <rPh sb="0" eb="2">
      <t>トクマス</t>
    </rPh>
    <rPh sb="2" eb="4">
      <t>ナオキ</t>
    </rPh>
    <phoneticPr fontId="2"/>
  </si>
  <si>
    <t>ゴンザレス</t>
  </si>
  <si>
    <t>四国中央</t>
  </si>
  <si>
    <t>四国中央</t>
    <rPh sb="0" eb="4">
      <t>シコクチュウオウ</t>
    </rPh>
    <phoneticPr fontId="3"/>
  </si>
  <si>
    <t>越野兼斗</t>
    <rPh sb="0" eb="3">
      <t>コシノケン</t>
    </rPh>
    <rPh sb="3" eb="4">
      <t>ト</t>
    </rPh>
    <phoneticPr fontId="2"/>
  </si>
  <si>
    <t>South club</t>
  </si>
  <si>
    <t>森宏次郎</t>
    <rPh sb="0" eb="1">
      <t>モリ</t>
    </rPh>
    <rPh sb="1" eb="4">
      <t>コウジロウ</t>
    </rPh>
    <phoneticPr fontId="2"/>
  </si>
  <si>
    <t>西条</t>
    <rPh sb="0" eb="2">
      <t>サイジョウ</t>
    </rPh>
    <phoneticPr fontId="2"/>
  </si>
  <si>
    <t>森　勇気</t>
    <rPh sb="0" eb="1">
      <t>モリ</t>
    </rPh>
    <rPh sb="2" eb="4">
      <t>ユウキ</t>
    </rPh>
    <phoneticPr fontId="2"/>
  </si>
  <si>
    <t>加地龍太</t>
    <rPh sb="0" eb="4">
      <t>カジリュウタ</t>
    </rPh>
    <phoneticPr fontId="2"/>
  </si>
  <si>
    <t>赤崎翔太</t>
    <rPh sb="0" eb="2">
      <t>アカサキ</t>
    </rPh>
    <rPh sb="2" eb="4">
      <t>ショウタ</t>
    </rPh>
    <phoneticPr fontId="2"/>
  </si>
  <si>
    <t>吉葉弘一</t>
    <rPh sb="0" eb="2">
      <t>ヨシバ</t>
    </rPh>
    <rPh sb="2" eb="4">
      <t>コウイチ</t>
    </rPh>
    <phoneticPr fontId="2"/>
  </si>
  <si>
    <t>伊藤洸弥</t>
    <rPh sb="0" eb="4">
      <t>イトウコウヤ</t>
    </rPh>
    <phoneticPr fontId="46"/>
  </si>
  <si>
    <t>関川クラブ</t>
    <rPh sb="0" eb="2">
      <t>セキガワ</t>
    </rPh>
    <phoneticPr fontId="2"/>
  </si>
  <si>
    <t>伊丹槙一郎</t>
    <rPh sb="0" eb="2">
      <t>イタミ</t>
    </rPh>
    <rPh sb="2" eb="3">
      <t>シン</t>
    </rPh>
    <rPh sb="3" eb="5">
      <t>イチロウ</t>
    </rPh>
    <phoneticPr fontId="46"/>
  </si>
  <si>
    <t>赤石クラブ</t>
    <rPh sb="0" eb="2">
      <t>アカイシ</t>
    </rPh>
    <phoneticPr fontId="2"/>
  </si>
  <si>
    <t>岩間隆希</t>
    <rPh sb="0" eb="2">
      <t>イワマ</t>
    </rPh>
    <rPh sb="2" eb="3">
      <t>タカシ</t>
    </rPh>
    <rPh sb="3" eb="4">
      <t>キ</t>
    </rPh>
    <phoneticPr fontId="2"/>
  </si>
  <si>
    <t>神郷ブレイズ</t>
    <rPh sb="0" eb="2">
      <t>コウザト</t>
    </rPh>
    <phoneticPr fontId="2"/>
  </si>
  <si>
    <t>星加湧哉</t>
    <rPh sb="0" eb="2">
      <t>ホシカ</t>
    </rPh>
    <rPh sb="2" eb="3">
      <t>ユウ</t>
    </rPh>
    <rPh sb="3" eb="4">
      <t>ヤ</t>
    </rPh>
    <phoneticPr fontId="2"/>
  </si>
  <si>
    <t>新居浜</t>
    <rPh sb="0" eb="3">
      <t>ニイハマ</t>
    </rPh>
    <phoneticPr fontId="2"/>
  </si>
  <si>
    <t>四国中央</t>
    <rPh sb="0" eb="4">
      <t>シコクチュウオウ</t>
    </rPh>
    <phoneticPr fontId="2"/>
  </si>
  <si>
    <t>阿部和哉</t>
    <rPh sb="0" eb="4">
      <t>アベカズヤ</t>
    </rPh>
    <phoneticPr fontId="2"/>
  </si>
  <si>
    <t>上村哲正</t>
    <rPh sb="0" eb="2">
      <t>ウエムラ</t>
    </rPh>
    <rPh sb="2" eb="3">
      <t>テツ</t>
    </rPh>
    <rPh sb="3" eb="4">
      <t>セイ</t>
    </rPh>
    <phoneticPr fontId="2"/>
  </si>
  <si>
    <t>高知</t>
    <rPh sb="0" eb="2">
      <t>コウチ</t>
    </rPh>
    <phoneticPr fontId="2"/>
  </si>
  <si>
    <t>田辺晃士</t>
    <rPh sb="0" eb="2">
      <t>タナベ</t>
    </rPh>
    <rPh sb="2" eb="3">
      <t>アキラ</t>
    </rPh>
    <rPh sb="3" eb="4">
      <t>シ</t>
    </rPh>
    <phoneticPr fontId="2"/>
  </si>
  <si>
    <t>尾田征司</t>
    <rPh sb="0" eb="2">
      <t>オダ</t>
    </rPh>
    <rPh sb="2" eb="4">
      <t>セイジ</t>
    </rPh>
    <phoneticPr fontId="2"/>
  </si>
  <si>
    <t>横関　勝</t>
    <rPh sb="0" eb="2">
      <t>ヨコゼキ</t>
    </rPh>
    <rPh sb="3" eb="4">
      <t>マサル</t>
    </rPh>
    <phoneticPr fontId="2"/>
  </si>
  <si>
    <t>ヴィスポことひら</t>
  </si>
  <si>
    <t>YKK AP</t>
  </si>
  <si>
    <t>香川</t>
    <rPh sb="0" eb="2">
      <t>カガワ</t>
    </rPh>
    <phoneticPr fontId="2"/>
  </si>
  <si>
    <t>首藤貴史</t>
    <rPh sb="0" eb="2">
      <t>シュドウ</t>
    </rPh>
    <rPh sb="2" eb="4">
      <t>タカフミ</t>
    </rPh>
    <phoneticPr fontId="2"/>
  </si>
  <si>
    <t>石井体協</t>
    <rPh sb="0" eb="2">
      <t>イシイ</t>
    </rPh>
    <rPh sb="2" eb="4">
      <t>タイキョウ</t>
    </rPh>
    <phoneticPr fontId="2"/>
  </si>
  <si>
    <t>神野裕亮</t>
    <rPh sb="0" eb="2">
      <t>ジンノ</t>
    </rPh>
    <rPh sb="2" eb="4">
      <t>ユウスケ</t>
    </rPh>
    <phoneticPr fontId="2"/>
  </si>
  <si>
    <t>松山</t>
    <rPh sb="0" eb="2">
      <t>マツヤマ</t>
    </rPh>
    <phoneticPr fontId="2"/>
  </si>
  <si>
    <t>眞鍋浩二</t>
    <rPh sb="0" eb="2">
      <t>マナベ</t>
    </rPh>
    <rPh sb="2" eb="4">
      <t>コウジ</t>
    </rPh>
    <phoneticPr fontId="2"/>
  </si>
  <si>
    <t>仙波史也</t>
    <rPh sb="0" eb="4">
      <t>センバフミヤ</t>
    </rPh>
    <phoneticPr fontId="2"/>
  </si>
  <si>
    <t>長原芽美</t>
    <rPh sb="0" eb="4">
      <t>ナガハラメグミ</t>
    </rPh>
    <phoneticPr fontId="2"/>
  </si>
  <si>
    <t>酒商ながはら</t>
    <rPh sb="0" eb="2">
      <t>サケショウ</t>
    </rPh>
    <phoneticPr fontId="2"/>
  </si>
  <si>
    <t>高橋善子</t>
    <rPh sb="0" eb="2">
      <t>タカハシ</t>
    </rPh>
    <rPh sb="2" eb="3">
      <t>ゼン</t>
    </rPh>
    <rPh sb="3" eb="4">
      <t>コ</t>
    </rPh>
    <phoneticPr fontId="2"/>
  </si>
  <si>
    <t>山本憲矢</t>
    <rPh sb="0" eb="2">
      <t>ヤマモト</t>
    </rPh>
    <rPh sb="2" eb="3">
      <t>ケン</t>
    </rPh>
    <rPh sb="3" eb="4">
      <t>ヤ</t>
    </rPh>
    <phoneticPr fontId="2"/>
  </si>
  <si>
    <t>へなちょこ</t>
  </si>
  <si>
    <t>西村志穂</t>
    <rPh sb="0" eb="2">
      <t>ニシムラ</t>
    </rPh>
    <rPh sb="2" eb="4">
      <t>シホ</t>
    </rPh>
    <phoneticPr fontId="2"/>
  </si>
  <si>
    <t>星加実玖</t>
    <rPh sb="0" eb="2">
      <t>ホシカ</t>
    </rPh>
    <rPh sb="2" eb="3">
      <t>ミ</t>
    </rPh>
    <rPh sb="3" eb="4">
      <t>ク</t>
    </rPh>
    <phoneticPr fontId="2"/>
  </si>
  <si>
    <t>新居浜東高</t>
    <rPh sb="0" eb="3">
      <t>ニイハマ</t>
    </rPh>
    <rPh sb="3" eb="4">
      <t>ヒガシ</t>
    </rPh>
    <rPh sb="4" eb="5">
      <t>コウ</t>
    </rPh>
    <phoneticPr fontId="2"/>
  </si>
  <si>
    <t>石井梨緒</t>
    <rPh sb="0" eb="2">
      <t>イシイ</t>
    </rPh>
    <rPh sb="2" eb="4">
      <t>リオ</t>
    </rPh>
    <phoneticPr fontId="2"/>
  </si>
  <si>
    <t>渡部　勇</t>
    <rPh sb="0" eb="2">
      <t>ワタベ</t>
    </rPh>
    <rPh sb="3" eb="4">
      <t>イサム</t>
    </rPh>
    <phoneticPr fontId="2"/>
  </si>
  <si>
    <t>A's</t>
  </si>
  <si>
    <t>長野絢一</t>
    <rPh sb="0" eb="4">
      <t>ナガノジュンイチ</t>
    </rPh>
    <phoneticPr fontId="2"/>
  </si>
  <si>
    <t>福永和好</t>
    <rPh sb="0" eb="2">
      <t>フクナガ</t>
    </rPh>
    <rPh sb="2" eb="4">
      <t>カズヨシ</t>
    </rPh>
    <phoneticPr fontId="2"/>
  </si>
  <si>
    <t>高知県庁</t>
    <rPh sb="0" eb="2">
      <t>コウチ</t>
    </rPh>
    <rPh sb="2" eb="4">
      <t>ケンチョウ</t>
    </rPh>
    <phoneticPr fontId="2"/>
  </si>
  <si>
    <t>白岡佑樹</t>
    <rPh sb="0" eb="2">
      <t>シラオカ</t>
    </rPh>
    <rPh sb="2" eb="3">
      <t>ユウ</t>
    </rPh>
    <rPh sb="3" eb="4">
      <t>キ</t>
    </rPh>
    <phoneticPr fontId="2"/>
  </si>
  <si>
    <t>松山大学</t>
    <rPh sb="0" eb="2">
      <t>マツヤマ</t>
    </rPh>
    <rPh sb="2" eb="4">
      <t>ダイガク</t>
    </rPh>
    <phoneticPr fontId="2"/>
  </si>
  <si>
    <t>原岡晋司</t>
    <rPh sb="0" eb="2">
      <t>ハラオカ</t>
    </rPh>
    <rPh sb="2" eb="4">
      <t>シンジ</t>
    </rPh>
    <phoneticPr fontId="2"/>
  </si>
  <si>
    <t>三菱ケミカル</t>
    <rPh sb="0" eb="2">
      <t>ミツビシ</t>
    </rPh>
    <phoneticPr fontId="2"/>
  </si>
  <si>
    <t>斉藤博昭</t>
    <rPh sb="0" eb="2">
      <t>サイトウ</t>
    </rPh>
    <rPh sb="2" eb="4">
      <t>ヒロアキ</t>
    </rPh>
    <phoneticPr fontId="2"/>
  </si>
  <si>
    <t>遊羽楽</t>
    <rPh sb="0" eb="1">
      <t>ユウ</t>
    </rPh>
    <rPh sb="1" eb="2">
      <t>ハネ</t>
    </rPh>
    <rPh sb="2" eb="3">
      <t>ガク</t>
    </rPh>
    <phoneticPr fontId="2"/>
  </si>
  <si>
    <t>近藤康太</t>
    <rPh sb="0" eb="2">
      <t>コンドウ</t>
    </rPh>
    <rPh sb="2" eb="4">
      <t>コウタ</t>
    </rPh>
    <phoneticPr fontId="2"/>
  </si>
  <si>
    <t>松大OB</t>
    <rPh sb="0" eb="2">
      <t>マツヒロ</t>
    </rPh>
    <phoneticPr fontId="2"/>
  </si>
  <si>
    <t>神野　徹</t>
    <rPh sb="0" eb="2">
      <t>ジンノ</t>
    </rPh>
    <rPh sb="3" eb="4">
      <t>トウル</t>
    </rPh>
    <phoneticPr fontId="2"/>
  </si>
  <si>
    <t>IBC</t>
  </si>
  <si>
    <r>
      <t>男子３部</t>
    </r>
    <r>
      <rPr>
        <b/>
        <sz val="20"/>
        <color indexed="8"/>
        <rFont val="HG丸ｺﾞｼｯｸM-PRO"/>
        <family val="3"/>
        <charset val="128"/>
      </rPr>
      <t>（2位あがり）</t>
    </r>
    <rPh sb="0" eb="2">
      <t>ダンシ</t>
    </rPh>
    <phoneticPr fontId="3"/>
  </si>
  <si>
    <t>寺村　孝</t>
    <rPh sb="0" eb="2">
      <t>テラムラ</t>
    </rPh>
    <rPh sb="3" eb="4">
      <t>タカシ</t>
    </rPh>
    <phoneticPr fontId="2"/>
  </si>
  <si>
    <t>ヤマダクラブ</t>
  </si>
  <si>
    <t>西村　隆</t>
    <rPh sb="0" eb="2">
      <t>ニシムラ</t>
    </rPh>
    <rPh sb="3" eb="4">
      <t>リュウ</t>
    </rPh>
    <phoneticPr fontId="2"/>
  </si>
  <si>
    <t>須崎クラブ</t>
    <rPh sb="0" eb="2">
      <t>スザキ</t>
    </rPh>
    <phoneticPr fontId="2"/>
  </si>
  <si>
    <t>川村今朝秀</t>
    <rPh sb="0" eb="2">
      <t>カワムラ</t>
    </rPh>
    <rPh sb="2" eb="4">
      <t>ケサ</t>
    </rPh>
    <rPh sb="4" eb="5">
      <t>ヒデ</t>
    </rPh>
    <phoneticPr fontId="2"/>
  </si>
  <si>
    <t>パンダ</t>
  </si>
  <si>
    <t>角田裕孝</t>
    <rPh sb="0" eb="2">
      <t>カクタ</t>
    </rPh>
    <rPh sb="2" eb="3">
      <t>ユウ</t>
    </rPh>
    <rPh sb="3" eb="4">
      <t>コウ</t>
    </rPh>
    <phoneticPr fontId="2"/>
  </si>
  <si>
    <t>興新設計</t>
    <rPh sb="0" eb="1">
      <t>コウ</t>
    </rPh>
    <rPh sb="1" eb="2">
      <t>シン</t>
    </rPh>
    <rPh sb="2" eb="4">
      <t>セッケイ</t>
    </rPh>
    <phoneticPr fontId="2"/>
  </si>
  <si>
    <t>高橋裕夢</t>
    <rPh sb="0" eb="2">
      <t>タカハシ</t>
    </rPh>
    <rPh sb="2" eb="3">
      <t>ヒロム</t>
    </rPh>
    <rPh sb="3" eb="4">
      <t>ユメ</t>
    </rPh>
    <phoneticPr fontId="2"/>
  </si>
  <si>
    <t>ﾚｯﾄﾞﾘﾎﾞﾝｸﾞﾝ</t>
  </si>
  <si>
    <t>野村剛史</t>
    <rPh sb="0" eb="2">
      <t>ノムラ</t>
    </rPh>
    <rPh sb="2" eb="4">
      <t>ツヨシ</t>
    </rPh>
    <phoneticPr fontId="2"/>
  </si>
  <si>
    <t>神代八郎</t>
    <rPh sb="0" eb="2">
      <t>ジンダイ</t>
    </rPh>
    <rPh sb="2" eb="4">
      <t>ハチロウ</t>
    </rPh>
    <phoneticPr fontId="2"/>
  </si>
  <si>
    <t>青木雅敬</t>
    <rPh sb="0" eb="2">
      <t>アオキ</t>
    </rPh>
    <rPh sb="2" eb="4">
      <t>マサタカ</t>
    </rPh>
    <phoneticPr fontId="2"/>
  </si>
  <si>
    <t>A↗Ringy</t>
  </si>
  <si>
    <t>合田拳斗</t>
    <rPh sb="0" eb="3">
      <t>ゴウダケン</t>
    </rPh>
    <rPh sb="3" eb="4">
      <t>ト</t>
    </rPh>
    <phoneticPr fontId="2"/>
  </si>
  <si>
    <t>新宮中学校</t>
    <rPh sb="0" eb="5">
      <t>シングウチュウガッコウ</t>
    </rPh>
    <phoneticPr fontId="2"/>
  </si>
  <si>
    <t>山川慶翔</t>
    <rPh sb="0" eb="4">
      <t>ヤマカワケイショウ</t>
    </rPh>
    <phoneticPr fontId="2"/>
  </si>
  <si>
    <t>斉藤祐作</t>
    <rPh sb="0" eb="2">
      <t>サイトウ</t>
    </rPh>
    <rPh sb="2" eb="4">
      <t>ユウサク</t>
    </rPh>
    <phoneticPr fontId="2"/>
  </si>
  <si>
    <t>ルーズ大野原</t>
    <rPh sb="3" eb="5">
      <t>オオノ</t>
    </rPh>
    <rPh sb="5" eb="6">
      <t>ハラ</t>
    </rPh>
    <phoneticPr fontId="2"/>
  </si>
  <si>
    <t>横山博司</t>
    <rPh sb="0" eb="2">
      <t>ヨコヤマ</t>
    </rPh>
    <rPh sb="2" eb="3">
      <t>ヒロシ</t>
    </rPh>
    <rPh sb="3" eb="4">
      <t>シ</t>
    </rPh>
    <phoneticPr fontId="2"/>
  </si>
  <si>
    <t>まんのうクラブ</t>
  </si>
  <si>
    <t>大林達矢</t>
    <rPh sb="0" eb="2">
      <t>オオバヤシ</t>
    </rPh>
    <rPh sb="2" eb="4">
      <t>タツヤ</t>
    </rPh>
    <phoneticPr fontId="2"/>
  </si>
  <si>
    <t>四電ｴﾝｼﾞﾆｱﾘﾝｸﾞ</t>
    <rPh sb="0" eb="2">
      <t>ヨンデン</t>
    </rPh>
    <phoneticPr fontId="2"/>
  </si>
  <si>
    <t>中塚　樹</t>
    <rPh sb="0" eb="2">
      <t>ナカツカ</t>
    </rPh>
    <rPh sb="3" eb="4">
      <t>キ</t>
    </rPh>
    <phoneticPr fontId="2"/>
  </si>
  <si>
    <t>合田雄太</t>
    <rPh sb="0" eb="4">
      <t>ゴウダユウタ</t>
    </rPh>
    <phoneticPr fontId="2"/>
  </si>
  <si>
    <t>曽我部雄斗</t>
    <rPh sb="0" eb="4">
      <t>ソガベユウ</t>
    </rPh>
    <rPh sb="4" eb="5">
      <t>ト</t>
    </rPh>
    <phoneticPr fontId="2"/>
  </si>
  <si>
    <t>近藤伸凱</t>
    <rPh sb="0" eb="2">
      <t>コンドウ</t>
    </rPh>
    <rPh sb="2" eb="3">
      <t>シン</t>
    </rPh>
    <rPh sb="3" eb="4">
      <t>ガイ</t>
    </rPh>
    <phoneticPr fontId="2"/>
  </si>
  <si>
    <t>土居中学校</t>
    <rPh sb="0" eb="5">
      <t>ドイチュウガッコウ</t>
    </rPh>
    <phoneticPr fontId="2"/>
  </si>
  <si>
    <t>森高遥陽</t>
    <rPh sb="0" eb="2">
      <t>モリタカ</t>
    </rPh>
    <rPh sb="2" eb="3">
      <t>ハルカ</t>
    </rPh>
    <rPh sb="3" eb="4">
      <t>ヨウ</t>
    </rPh>
    <phoneticPr fontId="2"/>
  </si>
  <si>
    <t>石崎　健</t>
    <rPh sb="0" eb="2">
      <t>イシザキ</t>
    </rPh>
    <rPh sb="3" eb="4">
      <t>ケン</t>
    </rPh>
    <phoneticPr fontId="2"/>
  </si>
  <si>
    <t>川之江クラブ</t>
    <rPh sb="0" eb="3">
      <t>カワノエ</t>
    </rPh>
    <phoneticPr fontId="2"/>
  </si>
  <si>
    <t>立川真也</t>
    <rPh sb="0" eb="4">
      <t>タツカワシンヤ</t>
    </rPh>
    <phoneticPr fontId="2"/>
  </si>
  <si>
    <t>深岡立夢</t>
    <rPh sb="0" eb="1">
      <t>フカ</t>
    </rPh>
    <rPh sb="1" eb="2">
      <t>オカ</t>
    </rPh>
    <rPh sb="2" eb="3">
      <t>リツ</t>
    </rPh>
    <rPh sb="3" eb="4">
      <t>ユメ</t>
    </rPh>
    <phoneticPr fontId="2"/>
  </si>
  <si>
    <t>豊中中学校</t>
    <rPh sb="0" eb="2">
      <t>トヨナカ</t>
    </rPh>
    <rPh sb="2" eb="5">
      <t>チュウガッコウ</t>
    </rPh>
    <phoneticPr fontId="2"/>
  </si>
  <si>
    <t>村上莉仁</t>
    <rPh sb="0" eb="2">
      <t>ムラカミ</t>
    </rPh>
    <rPh sb="2" eb="3">
      <t>リ</t>
    </rPh>
    <rPh sb="3" eb="4">
      <t>ジン</t>
    </rPh>
    <phoneticPr fontId="2"/>
  </si>
  <si>
    <t>太田中学校</t>
    <rPh sb="0" eb="2">
      <t>オオタ</t>
    </rPh>
    <rPh sb="2" eb="5">
      <t>チュウガッコウ</t>
    </rPh>
    <phoneticPr fontId="2"/>
  </si>
  <si>
    <t>石川祥稀</t>
    <rPh sb="0" eb="2">
      <t>イシカワ</t>
    </rPh>
    <rPh sb="2" eb="3">
      <t>ショウ</t>
    </rPh>
    <rPh sb="3" eb="4">
      <t>キ</t>
    </rPh>
    <phoneticPr fontId="2"/>
  </si>
  <si>
    <t>江口愛紀</t>
    <rPh sb="0" eb="2">
      <t>エグチ</t>
    </rPh>
    <rPh sb="2" eb="3">
      <t>アイ</t>
    </rPh>
    <rPh sb="3" eb="4">
      <t>キ</t>
    </rPh>
    <phoneticPr fontId="2"/>
  </si>
  <si>
    <t>南部和誉</t>
    <rPh sb="0" eb="2">
      <t>ナンブ</t>
    </rPh>
    <rPh sb="2" eb="3">
      <t>カズ</t>
    </rPh>
    <rPh sb="3" eb="4">
      <t>ホマレ</t>
    </rPh>
    <phoneticPr fontId="2"/>
  </si>
  <si>
    <t>GoGo's</t>
  </si>
  <si>
    <t>柚山　治</t>
    <rPh sb="0" eb="2">
      <t>ユヤマ</t>
    </rPh>
    <rPh sb="3" eb="4">
      <t>ジ</t>
    </rPh>
    <phoneticPr fontId="2"/>
  </si>
  <si>
    <t>曽我部徳寿</t>
    <rPh sb="0" eb="3">
      <t>ソガベ</t>
    </rPh>
    <rPh sb="3" eb="4">
      <t>トク</t>
    </rPh>
    <rPh sb="4" eb="5">
      <t>ジュ</t>
    </rPh>
    <phoneticPr fontId="2"/>
  </si>
  <si>
    <t>中萩JBC</t>
    <rPh sb="0" eb="2">
      <t>ナカハギ</t>
    </rPh>
    <phoneticPr fontId="2"/>
  </si>
  <si>
    <t>三並汰生</t>
    <rPh sb="0" eb="2">
      <t>ミナミ</t>
    </rPh>
    <rPh sb="2" eb="3">
      <t>ニゴル</t>
    </rPh>
    <rPh sb="3" eb="4">
      <t>セイ</t>
    </rPh>
    <phoneticPr fontId="2"/>
  </si>
  <si>
    <t>男子４部Ｄ</t>
    <rPh sb="0" eb="2">
      <t>ダンシ</t>
    </rPh>
    <phoneticPr fontId="3"/>
  </si>
  <si>
    <t>男子４部Ｅ</t>
    <rPh sb="0" eb="2">
      <t>ダンシ</t>
    </rPh>
    <phoneticPr fontId="3"/>
  </si>
  <si>
    <t>E1</t>
    <phoneticPr fontId="3"/>
  </si>
  <si>
    <r>
      <t>男子４部</t>
    </r>
    <r>
      <rPr>
        <b/>
        <sz val="20"/>
        <color indexed="8"/>
        <rFont val="HG丸ｺﾞｼｯｸM-PRO"/>
        <family val="3"/>
        <charset val="128"/>
      </rPr>
      <t>（1位あがり）</t>
    </r>
    <rPh sb="0" eb="2">
      <t>ダンシ</t>
    </rPh>
    <phoneticPr fontId="3"/>
  </si>
  <si>
    <t>福本桜輝</t>
    <rPh sb="0" eb="2">
      <t>フクモト</t>
    </rPh>
    <rPh sb="2" eb="3">
      <t>サクラ</t>
    </rPh>
    <rPh sb="3" eb="4">
      <t>キ</t>
    </rPh>
    <phoneticPr fontId="2"/>
  </si>
  <si>
    <t>新小JBC</t>
    <rPh sb="0" eb="1">
      <t>シン</t>
    </rPh>
    <rPh sb="1" eb="2">
      <t>ショウ</t>
    </rPh>
    <phoneticPr fontId="2"/>
  </si>
  <si>
    <t>清水悠希</t>
    <rPh sb="0" eb="2">
      <t>シミズ</t>
    </rPh>
    <rPh sb="2" eb="3">
      <t>ユウ</t>
    </rPh>
    <rPh sb="3" eb="4">
      <t>キ</t>
    </rPh>
    <phoneticPr fontId="2"/>
  </si>
  <si>
    <t>脇　太翼</t>
    <rPh sb="0" eb="1">
      <t>ワキ</t>
    </rPh>
    <rPh sb="2" eb="3">
      <t>タ</t>
    </rPh>
    <rPh sb="3" eb="4">
      <t>ツバサ</t>
    </rPh>
    <phoneticPr fontId="2"/>
  </si>
  <si>
    <t>長原凪沙</t>
    <rPh sb="0" eb="4">
      <t>ナガハラナギサ</t>
    </rPh>
    <phoneticPr fontId="2"/>
  </si>
  <si>
    <t>池内善幸</t>
    <rPh sb="0" eb="4">
      <t>イケウチヨシユキ</t>
    </rPh>
    <phoneticPr fontId="2"/>
  </si>
  <si>
    <t>YONDEN</t>
  </si>
  <si>
    <t>楠　健一</t>
    <rPh sb="0" eb="1">
      <t>クスノキ</t>
    </rPh>
    <rPh sb="2" eb="4">
      <t>ケンイチ</t>
    </rPh>
    <phoneticPr fontId="2"/>
  </si>
  <si>
    <t>藤田雄三</t>
    <rPh sb="0" eb="2">
      <t>フジタ</t>
    </rPh>
    <rPh sb="2" eb="4">
      <t>ユウゾウ</t>
    </rPh>
    <phoneticPr fontId="2"/>
  </si>
  <si>
    <t>上田優介</t>
    <rPh sb="0" eb="2">
      <t>ウエダ</t>
    </rPh>
    <rPh sb="2" eb="4">
      <t>ユウスケ</t>
    </rPh>
    <phoneticPr fontId="2"/>
  </si>
  <si>
    <t>前田政紀</t>
    <rPh sb="0" eb="2">
      <t>マエダ</t>
    </rPh>
    <rPh sb="2" eb="3">
      <t>セイ</t>
    </rPh>
    <rPh sb="3" eb="4">
      <t>キ</t>
    </rPh>
    <phoneticPr fontId="2"/>
  </si>
  <si>
    <t>おりいぶ</t>
  </si>
  <si>
    <t>谷本優花</t>
    <rPh sb="0" eb="2">
      <t>タニモト</t>
    </rPh>
    <rPh sb="2" eb="3">
      <t>ユウ</t>
    </rPh>
    <rPh sb="3" eb="4">
      <t>ハナ</t>
    </rPh>
    <phoneticPr fontId="2"/>
  </si>
  <si>
    <t>國田脩造</t>
    <rPh sb="0" eb="2">
      <t>クニタ</t>
    </rPh>
    <rPh sb="2" eb="4">
      <t>シュウゾウ</t>
    </rPh>
    <phoneticPr fontId="2"/>
  </si>
  <si>
    <t>西条JBC</t>
    <rPh sb="0" eb="2">
      <t>サイジョウ</t>
    </rPh>
    <phoneticPr fontId="2"/>
  </si>
  <si>
    <t>篠原康輔</t>
    <rPh sb="0" eb="2">
      <t>シノハラ</t>
    </rPh>
    <rPh sb="2" eb="4">
      <t>コウスケ</t>
    </rPh>
    <phoneticPr fontId="2"/>
  </si>
  <si>
    <t>長野祐也</t>
    <rPh sb="0" eb="4">
      <t>ナガノユウヤ</t>
    </rPh>
    <phoneticPr fontId="2"/>
  </si>
  <si>
    <t>大西政義</t>
    <rPh sb="0" eb="4">
      <t>オオニシマサヨシ</t>
    </rPh>
    <phoneticPr fontId="2"/>
  </si>
  <si>
    <t>武村蒼</t>
    <rPh sb="0" eb="2">
      <t>タケムラ</t>
    </rPh>
    <rPh sb="2" eb="3">
      <t>アオイ</t>
    </rPh>
    <phoneticPr fontId="3"/>
  </si>
  <si>
    <t>三島高校</t>
    <rPh sb="0" eb="2">
      <t>ミシマ</t>
    </rPh>
    <rPh sb="2" eb="4">
      <t>コウコウ</t>
    </rPh>
    <phoneticPr fontId="3"/>
  </si>
  <si>
    <t>古川陽菜</t>
    <rPh sb="0" eb="2">
      <t>フルカワ</t>
    </rPh>
    <rPh sb="2" eb="4">
      <t>ヒナ</t>
    </rPh>
    <phoneticPr fontId="3"/>
  </si>
  <si>
    <t>西村良太</t>
    <rPh sb="0" eb="2">
      <t>ニシムラ</t>
    </rPh>
    <rPh sb="2" eb="4">
      <t>リョウタ</t>
    </rPh>
    <phoneticPr fontId="2"/>
  </si>
  <si>
    <t>STRAITS</t>
  </si>
  <si>
    <t>西原健人</t>
    <rPh sb="0" eb="2">
      <t>ニシハラ</t>
    </rPh>
    <rPh sb="2" eb="4">
      <t>ケント</t>
    </rPh>
    <phoneticPr fontId="2"/>
  </si>
  <si>
    <t>藤田雅人</t>
    <rPh sb="0" eb="2">
      <t>フジタ</t>
    </rPh>
    <rPh sb="2" eb="4">
      <t>マサト</t>
    </rPh>
    <phoneticPr fontId="2"/>
  </si>
  <si>
    <t>朱鷺羽</t>
    <rPh sb="0" eb="1">
      <t>シュ</t>
    </rPh>
    <rPh sb="1" eb="2">
      <t>サギ</t>
    </rPh>
    <rPh sb="2" eb="3">
      <t>ハネ</t>
    </rPh>
    <phoneticPr fontId="2"/>
  </si>
  <si>
    <t>小西教央</t>
    <rPh sb="0" eb="2">
      <t>コニシ</t>
    </rPh>
    <rPh sb="2" eb="3">
      <t>キョウ</t>
    </rPh>
    <rPh sb="3" eb="4">
      <t>ヒサシ</t>
    </rPh>
    <phoneticPr fontId="2"/>
  </si>
  <si>
    <t>本川洋治</t>
    <rPh sb="0" eb="4">
      <t>モトカワヨウジ</t>
    </rPh>
    <phoneticPr fontId="2"/>
  </si>
  <si>
    <t>UCKN</t>
  </si>
  <si>
    <t>漆原和哉</t>
    <rPh sb="0" eb="4">
      <t>ウルシハラカズヤ</t>
    </rPh>
    <phoneticPr fontId="2"/>
  </si>
  <si>
    <t>高石直也</t>
    <rPh sb="0" eb="4">
      <t>タカイシナオヤ</t>
    </rPh>
    <phoneticPr fontId="2"/>
  </si>
  <si>
    <t>田中秀仁</t>
    <rPh sb="0" eb="4">
      <t>タナカヒデヒト</t>
    </rPh>
    <phoneticPr fontId="2"/>
  </si>
  <si>
    <t>金栄ぺら～ず</t>
    <rPh sb="0" eb="2">
      <t>キンエイ</t>
    </rPh>
    <phoneticPr fontId="2"/>
  </si>
  <si>
    <t>石川　蒼</t>
    <rPh sb="0" eb="2">
      <t>イシカワ</t>
    </rPh>
    <rPh sb="3" eb="4">
      <t>アオイ</t>
    </rPh>
    <phoneticPr fontId="2"/>
  </si>
  <si>
    <t>サンダーズ</t>
  </si>
  <si>
    <t>米岡空良</t>
    <rPh sb="0" eb="2">
      <t>ヨネオカ</t>
    </rPh>
    <rPh sb="2" eb="3">
      <t>ソラ</t>
    </rPh>
    <rPh sb="3" eb="4">
      <t>リョウ</t>
    </rPh>
    <phoneticPr fontId="2"/>
  </si>
  <si>
    <t>飛鷹勇太</t>
    <rPh sb="0" eb="2">
      <t>ヒダカ</t>
    </rPh>
    <rPh sb="2" eb="4">
      <t>ユウタ</t>
    </rPh>
    <phoneticPr fontId="3"/>
  </si>
  <si>
    <t>高橋幸弥</t>
    <rPh sb="0" eb="2">
      <t>タカハシ</t>
    </rPh>
    <rPh sb="2" eb="4">
      <t>ユキヤ</t>
    </rPh>
    <phoneticPr fontId="3"/>
  </si>
  <si>
    <t>福田　誠</t>
    <rPh sb="0" eb="2">
      <t>フクダ</t>
    </rPh>
    <rPh sb="3" eb="4">
      <t>マコト</t>
    </rPh>
    <phoneticPr fontId="2"/>
  </si>
  <si>
    <t>日野朝人</t>
    <rPh sb="0" eb="2">
      <t>ヒノ</t>
    </rPh>
    <rPh sb="2" eb="3">
      <t>アサ</t>
    </rPh>
    <rPh sb="3" eb="4">
      <t>ヒト</t>
    </rPh>
    <phoneticPr fontId="2"/>
  </si>
  <si>
    <t>鴨田雅斗</t>
    <rPh sb="0" eb="2">
      <t>カモダ</t>
    </rPh>
    <rPh sb="2" eb="3">
      <t>マサシ</t>
    </rPh>
    <rPh sb="3" eb="4">
      <t>ト</t>
    </rPh>
    <phoneticPr fontId="3"/>
  </si>
  <si>
    <t>近藤靖宏</t>
    <rPh sb="0" eb="2">
      <t>コンドウ</t>
    </rPh>
    <rPh sb="2" eb="3">
      <t>ヤス</t>
    </rPh>
    <rPh sb="3" eb="4">
      <t>ヒロシ</t>
    </rPh>
    <phoneticPr fontId="3"/>
  </si>
  <si>
    <t>西原輝一</t>
    <rPh sb="0" eb="2">
      <t>ニシハラ</t>
    </rPh>
    <rPh sb="2" eb="3">
      <t>キ</t>
    </rPh>
    <rPh sb="3" eb="4">
      <t>イチ</t>
    </rPh>
    <phoneticPr fontId="2"/>
  </si>
  <si>
    <t>金栄クラブ</t>
    <rPh sb="0" eb="2">
      <t>キンエイ</t>
    </rPh>
    <phoneticPr fontId="2"/>
  </si>
  <si>
    <t>白川宏範</t>
    <rPh sb="0" eb="2">
      <t>シラカワ</t>
    </rPh>
    <rPh sb="2" eb="3">
      <t>ヒロ</t>
    </rPh>
    <rPh sb="3" eb="4">
      <t>ハン</t>
    </rPh>
    <phoneticPr fontId="2"/>
  </si>
  <si>
    <t>東洋炭素</t>
    <rPh sb="0" eb="2">
      <t>トウヨウ</t>
    </rPh>
    <rPh sb="2" eb="4">
      <t>タンソ</t>
    </rPh>
    <phoneticPr fontId="2"/>
  </si>
  <si>
    <t>花岡翔也</t>
    <rPh sb="0" eb="2">
      <t>ハナオカ</t>
    </rPh>
    <rPh sb="2" eb="4">
      <t>ショウヤ</t>
    </rPh>
    <phoneticPr fontId="2"/>
  </si>
  <si>
    <t>片岡大和</t>
    <rPh sb="0" eb="2">
      <t>カタオカ</t>
    </rPh>
    <rPh sb="2" eb="4">
      <t>ヤマト</t>
    </rPh>
    <phoneticPr fontId="2"/>
  </si>
  <si>
    <t>安藤達也</t>
    <rPh sb="0" eb="4">
      <t>アンドウタツヤ</t>
    </rPh>
    <phoneticPr fontId="2"/>
  </si>
  <si>
    <t>高橋和也</t>
    <rPh sb="0" eb="4">
      <t>タカハシカズヤ</t>
    </rPh>
    <phoneticPr fontId="2"/>
  </si>
  <si>
    <t>大西英翔</t>
    <rPh sb="0" eb="4">
      <t>オオニシエイショウ</t>
    </rPh>
    <phoneticPr fontId="2"/>
  </si>
  <si>
    <t>菅原凌賀</t>
    <rPh sb="0" eb="2">
      <t>スガハラ</t>
    </rPh>
    <rPh sb="2" eb="3">
      <t>シノ</t>
    </rPh>
    <rPh sb="3" eb="4">
      <t>ガ</t>
    </rPh>
    <phoneticPr fontId="2"/>
  </si>
  <si>
    <t>真鍋光児</t>
    <rPh sb="0" eb="2">
      <t>マナベ</t>
    </rPh>
    <rPh sb="2" eb="3">
      <t>ヒカリ</t>
    </rPh>
    <rPh sb="3" eb="4">
      <t>ジ</t>
    </rPh>
    <phoneticPr fontId="2"/>
  </si>
  <si>
    <t>ひうちクラブ</t>
  </si>
  <si>
    <t>堀　祐輔</t>
    <rPh sb="0" eb="1">
      <t>ホリ</t>
    </rPh>
    <rPh sb="2" eb="4">
      <t>ユウスケ</t>
    </rPh>
    <phoneticPr fontId="2"/>
  </si>
  <si>
    <t>槙山　享</t>
    <rPh sb="0" eb="2">
      <t>マキヤマ</t>
    </rPh>
    <rPh sb="3" eb="4">
      <t>アキラ</t>
    </rPh>
    <phoneticPr fontId="2"/>
  </si>
  <si>
    <t>妻鳥ﾊﾞﾄﾞﾐﾝﾄﾝ会</t>
    <rPh sb="0" eb="2">
      <t>メンドリ</t>
    </rPh>
    <rPh sb="10" eb="11">
      <t>カイ</t>
    </rPh>
    <phoneticPr fontId="2"/>
  </si>
  <si>
    <t>山口了太</t>
    <rPh sb="0" eb="2">
      <t>ヤマグチ</t>
    </rPh>
    <rPh sb="2" eb="3">
      <t>リョウ</t>
    </rPh>
    <rPh sb="3" eb="4">
      <t>タ</t>
    </rPh>
    <phoneticPr fontId="2"/>
  </si>
  <si>
    <t>女子２部</t>
    <rPh sb="0" eb="2">
      <t>ジョシ</t>
    </rPh>
    <phoneticPr fontId="3"/>
  </si>
  <si>
    <t>松本沙織</t>
    <rPh sb="0" eb="2">
      <t>マツモト</t>
    </rPh>
    <rPh sb="2" eb="4">
      <t>サオリ</t>
    </rPh>
    <phoneticPr fontId="2"/>
  </si>
  <si>
    <t>双葉</t>
    <rPh sb="0" eb="2">
      <t>フタバ</t>
    </rPh>
    <phoneticPr fontId="2"/>
  </si>
  <si>
    <t>清水涼子</t>
    <rPh sb="0" eb="4">
      <t>シミズリョウコ</t>
    </rPh>
    <phoneticPr fontId="2"/>
  </si>
  <si>
    <t>島村佳澄</t>
    <rPh sb="0" eb="2">
      <t>シマムラ</t>
    </rPh>
    <rPh sb="2" eb="4">
      <t>カスミ</t>
    </rPh>
    <phoneticPr fontId="2"/>
  </si>
  <si>
    <t>あっぷるぱい</t>
  </si>
  <si>
    <t>濱岡美雪</t>
    <rPh sb="0" eb="2">
      <t>ハマオカ</t>
    </rPh>
    <rPh sb="2" eb="4">
      <t>ミユキ</t>
    </rPh>
    <phoneticPr fontId="2"/>
  </si>
  <si>
    <t>アーバレスト</t>
  </si>
  <si>
    <t>森　真樹</t>
    <rPh sb="0" eb="1">
      <t>モリ</t>
    </rPh>
    <rPh sb="2" eb="4">
      <t>マキ</t>
    </rPh>
    <phoneticPr fontId="2"/>
  </si>
  <si>
    <t>田中千遥</t>
    <rPh sb="0" eb="2">
      <t>タナカ</t>
    </rPh>
    <rPh sb="2" eb="4">
      <t>チハル</t>
    </rPh>
    <phoneticPr fontId="2"/>
  </si>
  <si>
    <t>今治クラブ</t>
    <rPh sb="0" eb="2">
      <t>イマバリ</t>
    </rPh>
    <phoneticPr fontId="2"/>
  </si>
  <si>
    <t>香川陽菜乃</t>
    <rPh sb="0" eb="2">
      <t>カガワ</t>
    </rPh>
    <rPh sb="2" eb="4">
      <t>ヒナ</t>
    </rPh>
    <rPh sb="4" eb="5">
      <t>ノ</t>
    </rPh>
    <phoneticPr fontId="2"/>
  </si>
  <si>
    <t>羽打's蝶夫人</t>
    <rPh sb="0" eb="1">
      <t>ハネ</t>
    </rPh>
    <rPh sb="1" eb="2">
      <t>ダ</t>
    </rPh>
    <rPh sb="4" eb="5">
      <t>チョウ</t>
    </rPh>
    <rPh sb="5" eb="7">
      <t>フジン</t>
    </rPh>
    <phoneticPr fontId="2"/>
  </si>
  <si>
    <t>加藤　彩</t>
    <rPh sb="0" eb="2">
      <t>カトウ</t>
    </rPh>
    <rPh sb="3" eb="4">
      <t>アヤ</t>
    </rPh>
    <phoneticPr fontId="2"/>
  </si>
  <si>
    <t>阿部一恵</t>
    <rPh sb="0" eb="2">
      <t>アベ</t>
    </rPh>
    <rPh sb="2" eb="4">
      <t>カズエ</t>
    </rPh>
    <phoneticPr fontId="2"/>
  </si>
  <si>
    <t>山下明子</t>
    <rPh sb="0" eb="2">
      <t>ヤマシタ</t>
    </rPh>
    <rPh sb="2" eb="4">
      <t>アキコ</t>
    </rPh>
    <phoneticPr fontId="2"/>
  </si>
  <si>
    <t>くにたBC</t>
  </si>
  <si>
    <t>石井美紀</t>
    <rPh sb="0" eb="2">
      <t>イシイ</t>
    </rPh>
    <rPh sb="2" eb="4">
      <t>ミキ</t>
    </rPh>
    <phoneticPr fontId="2"/>
  </si>
  <si>
    <r>
      <t>女子３部</t>
    </r>
    <r>
      <rPr>
        <b/>
        <sz val="20"/>
        <color indexed="8"/>
        <rFont val="HG丸ｺﾞｼｯｸM-PRO"/>
        <family val="3"/>
        <charset val="128"/>
      </rPr>
      <t>（2位あがり）</t>
    </r>
    <rPh sb="0" eb="2">
      <t>ジョシ</t>
    </rPh>
    <phoneticPr fontId="3"/>
  </si>
  <si>
    <t>女子３部Ａ</t>
    <rPh sb="0" eb="2">
      <t>ジョシ</t>
    </rPh>
    <phoneticPr fontId="3"/>
  </si>
  <si>
    <t>女子３部Ｂ</t>
    <rPh sb="0" eb="2">
      <t>ジョシ</t>
    </rPh>
    <phoneticPr fontId="3"/>
  </si>
  <si>
    <t>合田亜里砂</t>
    <rPh sb="0" eb="2">
      <t>ゴウダ</t>
    </rPh>
    <rPh sb="2" eb="5">
      <t>アリサ</t>
    </rPh>
    <phoneticPr fontId="2"/>
  </si>
  <si>
    <t>土居クラブ</t>
    <rPh sb="0" eb="2">
      <t>ドイ</t>
    </rPh>
    <phoneticPr fontId="2"/>
  </si>
  <si>
    <t>田邊文子</t>
    <rPh sb="0" eb="2">
      <t>タナベ</t>
    </rPh>
    <rPh sb="2" eb="4">
      <t>フミコ</t>
    </rPh>
    <phoneticPr fontId="2"/>
  </si>
  <si>
    <t>松木康代</t>
    <rPh sb="0" eb="2">
      <t>マツキ</t>
    </rPh>
    <rPh sb="2" eb="4">
      <t>ヤスヨ</t>
    </rPh>
    <phoneticPr fontId="2"/>
  </si>
  <si>
    <t>珈琲たいむ</t>
    <rPh sb="0" eb="2">
      <t>コーヒー</t>
    </rPh>
    <phoneticPr fontId="2"/>
  </si>
  <si>
    <t>川上真由美</t>
    <rPh sb="0" eb="2">
      <t>カワカミ</t>
    </rPh>
    <rPh sb="2" eb="5">
      <t>マユミ</t>
    </rPh>
    <phoneticPr fontId="2"/>
  </si>
  <si>
    <t>合田直子</t>
    <rPh sb="0" eb="4">
      <t>ゴウダナオコ</t>
    </rPh>
    <phoneticPr fontId="2"/>
  </si>
  <si>
    <t>真鍋和美</t>
    <rPh sb="0" eb="2">
      <t>マナベ</t>
    </rPh>
    <rPh sb="2" eb="4">
      <t>カズミ</t>
    </rPh>
    <phoneticPr fontId="2"/>
  </si>
  <si>
    <t>清水梨緒奈</t>
    <rPh sb="0" eb="2">
      <t>シミズ</t>
    </rPh>
    <rPh sb="2" eb="3">
      <t>ナシ</t>
    </rPh>
    <rPh sb="3" eb="4">
      <t>オ</t>
    </rPh>
    <rPh sb="4" eb="5">
      <t>ナ</t>
    </rPh>
    <phoneticPr fontId="2"/>
  </si>
  <si>
    <t>石井ひまり</t>
    <rPh sb="0" eb="2">
      <t>イシイ</t>
    </rPh>
    <phoneticPr fontId="2"/>
  </si>
  <si>
    <t>斉藤陽子</t>
    <rPh sb="0" eb="2">
      <t>サイトウ</t>
    </rPh>
    <rPh sb="2" eb="4">
      <t>ヨウコ</t>
    </rPh>
    <phoneticPr fontId="2"/>
  </si>
  <si>
    <t>チミタクラブ</t>
  </si>
  <si>
    <t>伊達みはる</t>
    <rPh sb="0" eb="2">
      <t>ダテ</t>
    </rPh>
    <phoneticPr fontId="2"/>
  </si>
  <si>
    <t>杉山加奈子</t>
    <rPh sb="0" eb="2">
      <t>スギヤマ</t>
    </rPh>
    <rPh sb="2" eb="5">
      <t>カナコ</t>
    </rPh>
    <phoneticPr fontId="2"/>
  </si>
  <si>
    <t>ぷーなクラブ</t>
  </si>
  <si>
    <t>重成純子</t>
    <rPh sb="0" eb="2">
      <t>シゲナリ</t>
    </rPh>
    <rPh sb="2" eb="4">
      <t>ジュンコ</t>
    </rPh>
    <phoneticPr fontId="2"/>
  </si>
  <si>
    <t>ロクマル</t>
  </si>
  <si>
    <t>玉島豊美</t>
    <rPh sb="0" eb="2">
      <t>タマシマ</t>
    </rPh>
    <rPh sb="2" eb="4">
      <t>トヨミ</t>
    </rPh>
    <phoneticPr fontId="2"/>
  </si>
  <si>
    <t>鈴木知恵子</t>
    <rPh sb="0" eb="2">
      <t>スズキ</t>
    </rPh>
    <rPh sb="2" eb="5">
      <t>チエコ</t>
    </rPh>
    <phoneticPr fontId="2"/>
  </si>
  <si>
    <t>藤田小百合</t>
    <rPh sb="0" eb="2">
      <t>フジタ</t>
    </rPh>
    <rPh sb="2" eb="5">
      <t>サユリ</t>
    </rPh>
    <phoneticPr fontId="2"/>
  </si>
  <si>
    <t>曽我部柚羽</t>
    <rPh sb="0" eb="3">
      <t>ソガベ</t>
    </rPh>
    <rPh sb="3" eb="4">
      <t>ユズ</t>
    </rPh>
    <rPh sb="4" eb="5">
      <t>ハネ</t>
    </rPh>
    <phoneticPr fontId="2"/>
  </si>
  <si>
    <t>篠原多輝</t>
    <rPh sb="0" eb="2">
      <t>シノハラ</t>
    </rPh>
    <rPh sb="2" eb="3">
      <t>タ</t>
    </rPh>
    <rPh sb="3" eb="4">
      <t>キ</t>
    </rPh>
    <phoneticPr fontId="2"/>
  </si>
  <si>
    <t>合田はるみ</t>
    <rPh sb="0" eb="2">
      <t>ゴウダ</t>
    </rPh>
    <phoneticPr fontId="2"/>
  </si>
  <si>
    <t>荻田アツ子</t>
    <rPh sb="0" eb="2">
      <t>オギタ</t>
    </rPh>
    <rPh sb="4" eb="5">
      <t>コ</t>
    </rPh>
    <phoneticPr fontId="2"/>
  </si>
  <si>
    <t>井川優杏</t>
    <rPh sb="0" eb="4">
      <t>イカワユウアン</t>
    </rPh>
    <phoneticPr fontId="2"/>
  </si>
  <si>
    <t>井川虹七</t>
    <rPh sb="0" eb="2">
      <t>イカワ</t>
    </rPh>
    <rPh sb="2" eb="3">
      <t>ニジ</t>
    </rPh>
    <rPh sb="3" eb="4">
      <t>ナナ</t>
    </rPh>
    <phoneticPr fontId="2"/>
  </si>
  <si>
    <t>橋本万佑</t>
    <rPh sb="0" eb="4">
      <t>ハシモトマンユウ</t>
    </rPh>
    <phoneticPr fontId="2"/>
  </si>
  <si>
    <t>小畑琴海</t>
    <rPh sb="0" eb="2">
      <t>オバタ</t>
    </rPh>
    <rPh sb="2" eb="3">
      <t>コト</t>
    </rPh>
    <rPh sb="3" eb="4">
      <t>ウミ</t>
    </rPh>
    <phoneticPr fontId="2"/>
  </si>
  <si>
    <t>釘本栞和</t>
    <rPh sb="0" eb="2">
      <t>クギモト</t>
    </rPh>
    <rPh sb="2" eb="3">
      <t>シオリ</t>
    </rPh>
    <rPh sb="3" eb="4">
      <t>ワ</t>
    </rPh>
    <phoneticPr fontId="2"/>
  </si>
  <si>
    <t>米里みどり</t>
    <rPh sb="0" eb="2">
      <t>ヨネサト</t>
    </rPh>
    <phoneticPr fontId="2"/>
  </si>
  <si>
    <t>すまいる</t>
  </si>
  <si>
    <t>石田牧子</t>
    <rPh sb="0" eb="2">
      <t>イシダ</t>
    </rPh>
    <rPh sb="2" eb="4">
      <t>マキコ</t>
    </rPh>
    <phoneticPr fontId="2"/>
  </si>
  <si>
    <t>石川美香</t>
    <rPh sb="0" eb="2">
      <t>イシカワ</t>
    </rPh>
    <rPh sb="2" eb="4">
      <t>ミカ</t>
    </rPh>
    <phoneticPr fontId="2"/>
  </si>
  <si>
    <t>和田梨華子</t>
    <rPh sb="0" eb="2">
      <t>ワダ</t>
    </rPh>
    <rPh sb="2" eb="3">
      <t>ナシ</t>
    </rPh>
    <rPh sb="3" eb="4">
      <t>カ</t>
    </rPh>
    <rPh sb="4" eb="5">
      <t>コ</t>
    </rPh>
    <phoneticPr fontId="2"/>
  </si>
  <si>
    <t>福田莉子</t>
    <rPh sb="0" eb="2">
      <t>フクダ</t>
    </rPh>
    <rPh sb="2" eb="4">
      <t>リコ</t>
    </rPh>
    <phoneticPr fontId="2"/>
  </si>
  <si>
    <t>窪田ひな</t>
    <rPh sb="0" eb="2">
      <t>クボタ</t>
    </rPh>
    <phoneticPr fontId="2"/>
  </si>
  <si>
    <t>山中杏里</t>
    <rPh sb="0" eb="4">
      <t>ヤマナカアンリ</t>
    </rPh>
    <phoneticPr fontId="2"/>
  </si>
  <si>
    <t>池内一優</t>
    <rPh sb="0" eb="4">
      <t>イケウチイチユウ</t>
    </rPh>
    <phoneticPr fontId="2"/>
  </si>
  <si>
    <t>眞鍋心優</t>
    <rPh sb="0" eb="4">
      <t>マナベシンユウ</t>
    </rPh>
    <phoneticPr fontId="2"/>
  </si>
  <si>
    <t>猪川ももか</t>
    <rPh sb="0" eb="2">
      <t>イノカワ</t>
    </rPh>
    <phoneticPr fontId="2"/>
  </si>
  <si>
    <t>初心者準優勝</t>
    <rPh sb="0" eb="3">
      <t>ショシンシャ</t>
    </rPh>
    <rPh sb="3" eb="6">
      <t>ジュンユウショウ</t>
    </rPh>
    <phoneticPr fontId="4"/>
  </si>
  <si>
    <t>眞鍋頼斗</t>
    <rPh sb="0" eb="2">
      <t>マナベ</t>
    </rPh>
    <rPh sb="2" eb="3">
      <t>ライ</t>
    </rPh>
    <rPh sb="3" eb="4">
      <t>ト</t>
    </rPh>
    <phoneticPr fontId="2"/>
  </si>
  <si>
    <t>大石修伍</t>
    <rPh sb="0" eb="2">
      <t>オオイシ</t>
    </rPh>
    <rPh sb="2" eb="3">
      <t>オサム</t>
    </rPh>
    <rPh sb="3" eb="4">
      <t>ゴ</t>
    </rPh>
    <phoneticPr fontId="2"/>
  </si>
  <si>
    <t>鈴木緋夏</t>
    <rPh sb="0" eb="4">
      <t>スズキヒナツ</t>
    </rPh>
    <phoneticPr fontId="2"/>
  </si>
  <si>
    <t>續木友葵</t>
    <rPh sb="0" eb="4">
      <t>ツズキキトモアオイ</t>
    </rPh>
    <phoneticPr fontId="2"/>
  </si>
  <si>
    <t>内田琴羽</t>
    <rPh sb="0" eb="3">
      <t>ウチダコト</t>
    </rPh>
    <rPh sb="3" eb="4">
      <t>ハ</t>
    </rPh>
    <phoneticPr fontId="2"/>
  </si>
  <si>
    <t>鈴木莉彩</t>
    <rPh sb="0" eb="2">
      <t>スズキ</t>
    </rPh>
    <rPh sb="2" eb="3">
      <t>リ</t>
    </rPh>
    <rPh sb="3" eb="4">
      <t>サイ</t>
    </rPh>
    <phoneticPr fontId="2"/>
  </si>
  <si>
    <t>安岡虹音</t>
    <rPh sb="0" eb="3">
      <t>ヤスオカニジ</t>
    </rPh>
    <rPh sb="3" eb="4">
      <t>オト</t>
    </rPh>
    <phoneticPr fontId="2"/>
  </si>
  <si>
    <t>松尾海里</t>
    <rPh sb="0" eb="4">
      <t>マツオカイリ</t>
    </rPh>
    <phoneticPr fontId="2"/>
  </si>
  <si>
    <t>森川里香</t>
    <rPh sb="0" eb="2">
      <t>モリカワ</t>
    </rPh>
    <rPh sb="2" eb="4">
      <t>リカ</t>
    </rPh>
    <phoneticPr fontId="3"/>
  </si>
  <si>
    <t>高知・川之江</t>
    <rPh sb="0" eb="2">
      <t>コウチ</t>
    </rPh>
    <rPh sb="3" eb="6">
      <t>カワノエ</t>
    </rPh>
    <phoneticPr fontId="3"/>
  </si>
  <si>
    <r>
      <t>女子２部</t>
    </r>
    <r>
      <rPr>
        <b/>
        <sz val="18"/>
        <color indexed="8"/>
        <rFont val="HG丸ｺﾞｼｯｸM-PRO"/>
        <family val="3"/>
        <charset val="128"/>
      </rPr>
      <t>（リーグのみ）</t>
    </r>
    <rPh sb="0" eb="2">
      <t>ジョシ</t>
    </rPh>
    <phoneticPr fontId="3"/>
  </si>
  <si>
    <r>
      <t>初心者</t>
    </r>
    <r>
      <rPr>
        <b/>
        <sz val="18"/>
        <color indexed="8"/>
        <rFont val="HG丸ｺﾞｼｯｸM-PRO"/>
        <family val="3"/>
        <charset val="128"/>
      </rPr>
      <t>（リーグのみ）</t>
    </r>
    <rPh sb="0" eb="3">
      <t>ショシンシャ</t>
    </rPh>
    <phoneticPr fontId="3"/>
  </si>
  <si>
    <t>結果</t>
    <rPh sb="0" eb="2">
      <t>ケッカ</t>
    </rPh>
    <phoneticPr fontId="3"/>
  </si>
  <si>
    <t>男子１部 優勝</t>
    <rPh sb="0" eb="2">
      <t>ダンシ</t>
    </rPh>
    <rPh sb="3" eb="4">
      <t>ブ</t>
    </rPh>
    <rPh sb="5" eb="7">
      <t>ユウショウ</t>
    </rPh>
    <phoneticPr fontId="4"/>
  </si>
  <si>
    <t>男子２部 優勝</t>
    <rPh sb="0" eb="2">
      <t>ダンシ</t>
    </rPh>
    <rPh sb="3" eb="4">
      <t>ブ</t>
    </rPh>
    <rPh sb="5" eb="7">
      <t>ユウショウ</t>
    </rPh>
    <phoneticPr fontId="4"/>
  </si>
  <si>
    <t>男子３部 優勝</t>
    <rPh sb="0" eb="2">
      <t>ダンシ</t>
    </rPh>
    <rPh sb="3" eb="4">
      <t>ブ</t>
    </rPh>
    <rPh sb="5" eb="7">
      <t>ユウショウ</t>
    </rPh>
    <phoneticPr fontId="4"/>
  </si>
  <si>
    <t>男子４部 優勝</t>
    <rPh sb="0" eb="2">
      <t>ダンシ</t>
    </rPh>
    <rPh sb="3" eb="4">
      <t>ブ</t>
    </rPh>
    <rPh sb="5" eb="7">
      <t>ユウショウ</t>
    </rPh>
    <phoneticPr fontId="4"/>
  </si>
  <si>
    <t>男子１部 準優勝</t>
    <rPh sb="0" eb="2">
      <t>ダンシ</t>
    </rPh>
    <rPh sb="3" eb="4">
      <t>ブ</t>
    </rPh>
    <rPh sb="5" eb="6">
      <t>ジュン</t>
    </rPh>
    <rPh sb="6" eb="8">
      <t>ユウショウ</t>
    </rPh>
    <phoneticPr fontId="4"/>
  </si>
  <si>
    <t>男子２部 準優勝</t>
    <rPh sb="0" eb="2">
      <t>ダンシ</t>
    </rPh>
    <rPh sb="3" eb="4">
      <t>ブ</t>
    </rPh>
    <rPh sb="5" eb="6">
      <t>ジュン</t>
    </rPh>
    <rPh sb="6" eb="8">
      <t>ユウショウ</t>
    </rPh>
    <phoneticPr fontId="4"/>
  </si>
  <si>
    <t>男子３部 準優勝</t>
    <rPh sb="0" eb="2">
      <t>ダンシ</t>
    </rPh>
    <rPh sb="3" eb="4">
      <t>ブ</t>
    </rPh>
    <rPh sb="5" eb="6">
      <t>ジュン</t>
    </rPh>
    <rPh sb="6" eb="8">
      <t>ユウショウ</t>
    </rPh>
    <phoneticPr fontId="4"/>
  </si>
  <si>
    <t>男子４部 準優勝</t>
    <rPh sb="0" eb="2">
      <t>ダンシ</t>
    </rPh>
    <rPh sb="3" eb="4">
      <t>ブ</t>
    </rPh>
    <rPh sb="5" eb="6">
      <t>ジュン</t>
    </rPh>
    <rPh sb="6" eb="8">
      <t>ユウショウ</t>
    </rPh>
    <phoneticPr fontId="4"/>
  </si>
  <si>
    <t>女子２部 優勝</t>
    <rPh sb="0" eb="2">
      <t>ジョシ</t>
    </rPh>
    <rPh sb="3" eb="4">
      <t>ブ</t>
    </rPh>
    <rPh sb="5" eb="7">
      <t>ユウショウ</t>
    </rPh>
    <phoneticPr fontId="4"/>
  </si>
  <si>
    <t>女子３部 優勝</t>
    <rPh sb="0" eb="2">
      <t>ジョシ</t>
    </rPh>
    <rPh sb="3" eb="4">
      <t>ブ</t>
    </rPh>
    <rPh sb="5" eb="7">
      <t>ユウショウ</t>
    </rPh>
    <phoneticPr fontId="4"/>
  </si>
  <si>
    <t>女子４部 優勝</t>
    <rPh sb="0" eb="2">
      <t>ジョシ</t>
    </rPh>
    <rPh sb="3" eb="4">
      <t>ブ</t>
    </rPh>
    <rPh sb="5" eb="7">
      <t>ユウショウ</t>
    </rPh>
    <phoneticPr fontId="4"/>
  </si>
  <si>
    <t>女子２部 準優勝</t>
    <rPh sb="0" eb="2">
      <t>ジョシ</t>
    </rPh>
    <rPh sb="3" eb="4">
      <t>ブ</t>
    </rPh>
    <rPh sb="5" eb="6">
      <t>ジュン</t>
    </rPh>
    <rPh sb="6" eb="8">
      <t>ユウショウ</t>
    </rPh>
    <phoneticPr fontId="4"/>
  </si>
  <si>
    <t>女子３部 準優勝</t>
    <rPh sb="0" eb="2">
      <t>ジョシ</t>
    </rPh>
    <rPh sb="3" eb="4">
      <t>ブ</t>
    </rPh>
    <rPh sb="5" eb="6">
      <t>ジュン</t>
    </rPh>
    <rPh sb="6" eb="8">
      <t>ユウショウ</t>
    </rPh>
    <phoneticPr fontId="4"/>
  </si>
  <si>
    <t>女子４部 準優勝</t>
    <rPh sb="0" eb="2">
      <t>ジョシ</t>
    </rPh>
    <rPh sb="3" eb="4">
      <t>ブ</t>
    </rPh>
    <rPh sb="5" eb="6">
      <t>ジュン</t>
    </rPh>
    <rPh sb="6" eb="8">
      <t>ユウショウ</t>
    </rPh>
    <phoneticPr fontId="4"/>
  </si>
  <si>
    <t>今井教室</t>
    <rPh sb="0" eb="2">
      <t>イマイ</t>
    </rPh>
    <rPh sb="2" eb="4">
      <t>キョウシツ</t>
    </rPh>
    <phoneticPr fontId="2"/>
  </si>
  <si>
    <t>玉島孝</t>
    <rPh sb="0" eb="2">
      <t>タマシマ</t>
    </rPh>
    <rPh sb="2" eb="3">
      <t>タカシ</t>
    </rPh>
    <phoneticPr fontId="2"/>
  </si>
  <si>
    <t>ﾛｸﾏﾙ</t>
  </si>
  <si>
    <t>ﾛｸﾏﾙ</t>
    <phoneticPr fontId="3"/>
  </si>
  <si>
    <t>佐藤美紅</t>
    <rPh sb="0" eb="2">
      <t>サトウ</t>
    </rPh>
    <rPh sb="2" eb="3">
      <t>ビ</t>
    </rPh>
    <rPh sb="3" eb="4">
      <t>クレナイ</t>
    </rPh>
    <phoneticPr fontId="2"/>
  </si>
  <si>
    <t>猪川京子</t>
    <rPh sb="0" eb="2">
      <t>イカワ</t>
    </rPh>
    <rPh sb="2" eb="4">
      <t>キョウコ</t>
    </rPh>
    <phoneticPr fontId="2"/>
  </si>
  <si>
    <t>5</t>
    <phoneticPr fontId="3"/>
  </si>
  <si>
    <t>1</t>
    <phoneticPr fontId="3"/>
  </si>
  <si>
    <t>4</t>
    <phoneticPr fontId="3"/>
  </si>
  <si>
    <t>2</t>
    <phoneticPr fontId="3"/>
  </si>
  <si>
    <t>3</t>
    <phoneticPr fontId="3"/>
  </si>
  <si>
    <t>2</t>
    <phoneticPr fontId="3"/>
  </si>
  <si>
    <t>1</t>
    <phoneticPr fontId="3"/>
  </si>
  <si>
    <t>4</t>
    <phoneticPr fontId="3"/>
  </si>
  <si>
    <t>3</t>
    <phoneticPr fontId="3"/>
  </si>
  <si>
    <t>2</t>
    <phoneticPr fontId="3"/>
  </si>
  <si>
    <t>5</t>
    <phoneticPr fontId="3"/>
  </si>
  <si>
    <t>途中棄権</t>
    <rPh sb="0" eb="2">
      <t>トチュウ</t>
    </rPh>
    <rPh sb="2" eb="4">
      <t>キケン</t>
    </rPh>
    <phoneticPr fontId="3"/>
  </si>
  <si>
    <t>3</t>
    <phoneticPr fontId="3"/>
  </si>
  <si>
    <t>第１６回四国中央市オープン　R2.2.2（日）　三島運動公園体育館　参加者84組（168名）</t>
    <rPh sb="0" eb="1">
      <t>ダイ</t>
    </rPh>
    <rPh sb="3" eb="4">
      <t>カイ</t>
    </rPh>
    <rPh sb="4" eb="9">
      <t>ｓ</t>
    </rPh>
    <rPh sb="21" eb="22">
      <t>ヒ</t>
    </rPh>
    <rPh sb="24" eb="26">
      <t>ミシマ</t>
    </rPh>
    <rPh sb="26" eb="28">
      <t>ウンドウ</t>
    </rPh>
    <rPh sb="28" eb="30">
      <t>コウエン</t>
    </rPh>
    <rPh sb="30" eb="33">
      <t>タイイクカン</t>
    </rPh>
    <rPh sb="34" eb="36">
      <t>サンカ</t>
    </rPh>
    <rPh sb="36" eb="37">
      <t>シャ</t>
    </rPh>
    <rPh sb="39" eb="40">
      <t>クミ</t>
    </rPh>
    <rPh sb="44" eb="45">
      <t>メイ</t>
    </rPh>
    <phoneticPr fontId="3"/>
  </si>
  <si>
    <t>初心者 優勝</t>
    <rPh sb="0" eb="3">
      <t>ショシンシャ</t>
    </rPh>
    <rPh sb="4" eb="6">
      <t>ユウショウ</t>
    </rPh>
    <phoneticPr fontId="4"/>
  </si>
  <si>
    <t>初心者 準優勝</t>
    <rPh sb="0" eb="3">
      <t>ショシンシャ</t>
    </rPh>
    <rPh sb="4" eb="5">
      <t>ジュン</t>
    </rPh>
    <rPh sb="5" eb="7">
      <t>ユウショウ</t>
    </rPh>
    <phoneticPr fontId="4"/>
  </si>
  <si>
    <t>84ﾁｰﾑで、サブアリーナ24試合入れて、1試合25分の計算で丁度。</t>
    <rPh sb="15" eb="17">
      <t>シアイ</t>
    </rPh>
    <rPh sb="17" eb="18">
      <t>イ</t>
    </rPh>
    <rPh sb="22" eb="24">
      <t>シアイ</t>
    </rPh>
    <rPh sb="26" eb="27">
      <t>フン</t>
    </rPh>
    <rPh sb="28" eb="30">
      <t>ケイサン</t>
    </rPh>
    <rPh sb="31" eb="33">
      <t>チョウド</t>
    </rPh>
    <phoneticPr fontId="3"/>
  </si>
  <si>
    <t>その他、川之江ｸﾗﾌﾞ、YONDEN、ﾌﾞﾛｰｲﾝなどの本部席応援で、ほぼ問題なく進行。</t>
    <rPh sb="2" eb="3">
      <t>タ</t>
    </rPh>
    <rPh sb="4" eb="7">
      <t>カワノエ</t>
    </rPh>
    <rPh sb="28" eb="30">
      <t>ホンブ</t>
    </rPh>
    <rPh sb="30" eb="31">
      <t>セキ</t>
    </rPh>
    <rPh sb="31" eb="33">
      <t>オウエン</t>
    </rPh>
    <phoneticPr fontId="3"/>
  </si>
  <si>
    <t>大会に出ない本部席専属4.5名（終日3名＋半日3名）。</t>
    <rPh sb="0" eb="2">
      <t>タイカイ</t>
    </rPh>
    <rPh sb="3" eb="4">
      <t>デ</t>
    </rPh>
    <rPh sb="6" eb="8">
      <t>ホンブ</t>
    </rPh>
    <rPh sb="8" eb="9">
      <t>セキ</t>
    </rPh>
    <rPh sb="9" eb="11">
      <t>センゾク</t>
    </rPh>
    <rPh sb="14" eb="15">
      <t>メイ</t>
    </rPh>
    <rPh sb="16" eb="18">
      <t>シュウジツ</t>
    </rPh>
    <rPh sb="19" eb="20">
      <t>メイ</t>
    </rPh>
    <rPh sb="21" eb="23">
      <t>ハンニチ</t>
    </rPh>
    <rPh sb="24" eb="25">
      <t>メイ</t>
    </rPh>
    <phoneticPr fontId="3"/>
  </si>
  <si>
    <t>決勝トーナメント付近になると慌ただしくなり、審判用紙の間違いに気が付かず、選手から</t>
    <rPh sb="0" eb="2">
      <t>ケッショウ</t>
    </rPh>
    <rPh sb="8" eb="10">
      <t>フキン</t>
    </rPh>
    <rPh sb="14" eb="15">
      <t>アワ</t>
    </rPh>
    <rPh sb="22" eb="24">
      <t>シンパン</t>
    </rPh>
    <rPh sb="24" eb="26">
      <t>ヨウシ</t>
    </rPh>
    <rPh sb="27" eb="29">
      <t>マチガ</t>
    </rPh>
    <rPh sb="31" eb="32">
      <t>キ</t>
    </rPh>
    <rPh sb="33" eb="34">
      <t>ツ</t>
    </rPh>
    <rPh sb="37" eb="39">
      <t>センシュ</t>
    </rPh>
    <phoneticPr fontId="3"/>
  </si>
  <si>
    <t>指摘され修正した。勝者サインをきちっと見ていなかったことが原因と反省する。</t>
    <rPh sb="0" eb="2">
      <t>シテキ</t>
    </rPh>
    <rPh sb="4" eb="6">
      <t>シュウセイ</t>
    </rPh>
    <rPh sb="9" eb="11">
      <t>ショウシャ</t>
    </rPh>
    <rPh sb="19" eb="20">
      <t>ミ</t>
    </rPh>
    <rPh sb="29" eb="31">
      <t>ゲンイン</t>
    </rPh>
    <rPh sb="32" eb="34">
      <t>ハンセイ</t>
    </rPh>
    <phoneticPr fontId="3"/>
  </si>
  <si>
    <t>決勝トーナメントに入ると審判・線審の急な交代が頻繁に発生。今後はコール前に予測していきたい。</t>
    <rPh sb="18" eb="19">
      <t>キュウ</t>
    </rPh>
    <rPh sb="20" eb="22">
      <t>コウタイ</t>
    </rPh>
    <rPh sb="23" eb="25">
      <t>ヒンパン</t>
    </rPh>
    <rPh sb="26" eb="28">
      <t>ハッセイ</t>
    </rPh>
    <rPh sb="29" eb="31">
      <t>コンゴ</t>
    </rPh>
    <rPh sb="35" eb="36">
      <t>マエ</t>
    </rPh>
    <rPh sb="37" eb="39">
      <t>ヨソク</t>
    </rPh>
    <phoneticPr fontId="3"/>
  </si>
  <si>
    <t>朝、駅伝大会とかぶり、8時前に駐車場一杯。柔道の大会も重なって車一杯。8時から駐車場整理に3名配置。</t>
    <rPh sb="0" eb="1">
      <t>アサ</t>
    </rPh>
    <rPh sb="2" eb="4">
      <t>エキデン</t>
    </rPh>
    <rPh sb="4" eb="6">
      <t>タイカイ</t>
    </rPh>
    <rPh sb="12" eb="13">
      <t>ジ</t>
    </rPh>
    <rPh sb="13" eb="14">
      <t>マエ</t>
    </rPh>
    <rPh sb="15" eb="17">
      <t>チュウシャ</t>
    </rPh>
    <rPh sb="17" eb="18">
      <t>バ</t>
    </rPh>
    <rPh sb="18" eb="20">
      <t>イッパイ</t>
    </rPh>
    <rPh sb="21" eb="23">
      <t>ジュウドウ</t>
    </rPh>
    <rPh sb="24" eb="26">
      <t>タイカイ</t>
    </rPh>
    <rPh sb="27" eb="28">
      <t>カサ</t>
    </rPh>
    <rPh sb="31" eb="32">
      <t>クルマ</t>
    </rPh>
    <rPh sb="32" eb="34">
      <t>イッパイ</t>
    </rPh>
    <rPh sb="36" eb="37">
      <t>ジ</t>
    </rPh>
    <phoneticPr fontId="3"/>
  </si>
  <si>
    <t>最後は男子1部決勝だけになったが17:10頃には全て終了。17時30分頃には片付けまで終了して解散。</t>
    <rPh sb="0" eb="2">
      <t>サイゴ</t>
    </rPh>
    <rPh sb="3" eb="5">
      <t>ダンシ</t>
    </rPh>
    <rPh sb="6" eb="7">
      <t>ブ</t>
    </rPh>
    <rPh sb="7" eb="9">
      <t>ケッショウ</t>
    </rPh>
    <rPh sb="21" eb="22">
      <t>コロ</t>
    </rPh>
    <rPh sb="24" eb="25">
      <t>スベ</t>
    </rPh>
    <rPh sb="26" eb="28">
      <t>シュウリョウ</t>
    </rPh>
    <phoneticPr fontId="3"/>
  </si>
  <si>
    <t>アキレス腱断裂で途中棄権が出た。（新居浜の病院へ）</t>
    <rPh sb="4" eb="5">
      <t>ケン</t>
    </rPh>
    <rPh sb="5" eb="7">
      <t>ダンレツ</t>
    </rPh>
    <rPh sb="8" eb="10">
      <t>トチュウ</t>
    </rPh>
    <rPh sb="10" eb="12">
      <t>キケン</t>
    </rPh>
    <rPh sb="13" eb="14">
      <t>デ</t>
    </rPh>
    <rPh sb="17" eb="20">
      <t>ニイハマ</t>
    </rPh>
    <rPh sb="21" eb="23">
      <t>ビョウイン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</si>
</sst>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\-"/>
    <numFmt numFmtId="177" formatCode="&quot;&quot;@&quot;位&quot;"/>
  </numFmts>
  <fonts count="58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標準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20"/>
      <color indexed="8"/>
      <name val="HG丸ｺﾞｼｯｸM-PRO"/>
      <family val="3"/>
      <charset val="128"/>
    </font>
    <font>
      <b/>
      <sz val="22"/>
      <color indexed="8"/>
      <name val="HG丸ｺﾞｼｯｸM-PRO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6"/>
      <color indexed="8"/>
      <name val="HG丸ｺﾞｼｯｸM-PRO"/>
      <family val="3"/>
      <charset val="128"/>
    </font>
    <font>
      <sz val="13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8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indexed="8"/>
      <name val="HG丸ｺﾞｼｯｸM-PRO"/>
      <family val="3"/>
      <charset val="128"/>
    </font>
    <font>
      <sz val="16"/>
      <color indexed="8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8"/>
      <color indexed="8"/>
      <name val="HG丸ｺﾞｼｯｸM-PRO"/>
      <family val="3"/>
      <charset val="128"/>
    </font>
    <font>
      <b/>
      <sz val="14"/>
      <color indexed="8"/>
      <name val="ＭＳ Ｐゴシック"/>
      <family val="3"/>
      <charset val="128"/>
    </font>
    <font>
      <sz val="11.5"/>
      <name val="ＭＳ Ｐゴシック"/>
      <family val="3"/>
      <charset val="128"/>
    </font>
    <font>
      <sz val="11.5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2"/>
      <color indexed="8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9D9"/>
        <bgColor indexed="64"/>
      </patternFill>
    </fill>
  </fills>
  <borders count="1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DashDot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double">
        <color indexed="8"/>
      </top>
      <bottom style="hair">
        <color auto="1"/>
      </bottom>
      <diagonal/>
    </border>
    <border>
      <left/>
      <right style="thin">
        <color indexed="64"/>
      </right>
      <top style="double">
        <color indexed="8"/>
      </top>
      <bottom style="hair">
        <color auto="1"/>
      </bottom>
      <diagonal/>
    </border>
    <border>
      <left/>
      <right/>
      <top style="hair">
        <color auto="1"/>
      </top>
      <bottom style="double">
        <color indexed="8"/>
      </bottom>
      <diagonal/>
    </border>
    <border>
      <left/>
      <right style="thin">
        <color indexed="64"/>
      </right>
      <top style="hair">
        <color auto="1"/>
      </top>
      <bottom style="double">
        <color indexed="8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8"/>
      </bottom>
      <diagonal/>
    </border>
    <border>
      <left/>
      <right style="thin">
        <color indexed="64"/>
      </right>
      <top style="hair">
        <color auto="1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8"/>
      </top>
      <bottom style="hair">
        <color indexed="64"/>
      </bottom>
      <diagonal/>
    </border>
    <border>
      <left/>
      <right/>
      <top style="double">
        <color indexed="8"/>
      </top>
      <bottom style="hair">
        <color indexed="64"/>
      </bottom>
      <diagonal/>
    </border>
    <border>
      <left/>
      <right style="thin">
        <color auto="1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8"/>
      </bottom>
      <diagonal/>
    </border>
    <border>
      <left/>
      <right/>
      <top style="hair">
        <color indexed="64"/>
      </top>
      <bottom style="double">
        <color indexed="8"/>
      </bottom>
      <diagonal/>
    </border>
    <border>
      <left/>
      <right style="thin">
        <color auto="1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 diagonalDown="1">
      <left/>
      <right/>
      <top/>
      <bottom/>
      <diagonal style="hair">
        <color auto="1"/>
      </diagonal>
    </border>
    <border diagonalDown="1">
      <left style="thin">
        <color indexed="64"/>
      </left>
      <right/>
      <top/>
      <bottom/>
      <diagonal style="hair">
        <color auto="1"/>
      </diagonal>
    </border>
    <border diagonalDown="1">
      <left/>
      <right/>
      <top style="medium">
        <color indexed="64"/>
      </top>
      <bottom/>
      <diagonal style="hair">
        <color auto="1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auto="1"/>
      </diagonal>
    </border>
    <border diagonalDown="1">
      <left/>
      <right style="medium">
        <color indexed="64"/>
      </right>
      <top/>
      <bottom/>
      <diagonal style="hair">
        <color auto="1"/>
      </diagonal>
    </border>
    <border diagonalDown="1">
      <left/>
      <right style="medium">
        <color indexed="64"/>
      </right>
      <top style="thin">
        <color indexed="64"/>
      </top>
      <bottom/>
      <diagonal style="hair">
        <color auto="1"/>
      </diagonal>
    </border>
    <border diagonalDown="1">
      <left/>
      <right style="medium">
        <color indexed="64"/>
      </right>
      <top/>
      <bottom style="thin">
        <color indexed="64"/>
      </bottom>
      <diagonal style="hair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auto="1"/>
      </diagonal>
    </border>
    <border diagonalDown="1">
      <left/>
      <right/>
      <top style="thin">
        <color indexed="64"/>
      </top>
      <bottom/>
      <diagonal style="hair">
        <color auto="1"/>
      </diagonal>
    </border>
    <border diagonalDown="1">
      <left style="medium">
        <color indexed="64"/>
      </left>
      <right/>
      <top style="thin">
        <color indexed="64"/>
      </top>
      <bottom/>
      <diagonal style="hair">
        <color auto="1"/>
      </diagonal>
    </border>
    <border diagonalDown="1">
      <left style="medium">
        <color indexed="64"/>
      </left>
      <right/>
      <top/>
      <bottom/>
      <diagonal style="hair">
        <color auto="1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auto="1"/>
      </diagonal>
    </border>
    <border diagonalDown="1">
      <left/>
      <right/>
      <top/>
      <bottom style="medium">
        <color indexed="64"/>
      </bottom>
      <diagonal style="hair">
        <color auto="1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auto="1"/>
      </diagonal>
    </border>
    <border diagonalDown="1">
      <left/>
      <right style="thin">
        <color indexed="64"/>
      </right>
      <top/>
      <bottom/>
      <diagonal style="hair">
        <color auto="1"/>
      </diagonal>
    </border>
    <border diagonalDown="1">
      <left/>
      <right style="thin">
        <color indexed="64"/>
      </right>
      <top/>
      <bottom style="medium">
        <color indexed="64"/>
      </bottom>
      <diagonal style="hair">
        <color auto="1"/>
      </diagonal>
    </border>
    <border diagonalDown="1">
      <left style="thin">
        <color indexed="64"/>
      </left>
      <right/>
      <top/>
      <bottom style="medium">
        <color indexed="64"/>
      </bottom>
      <diagonal style="hair">
        <color auto="1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</borders>
  <cellStyleXfs count="56">
    <xf numFmtId="0" fontId="0" fillId="0" borderId="0" applyBorder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4" fillId="0" borderId="0">
      <alignment vertical="center"/>
    </xf>
    <xf numFmtId="0" fontId="8" fillId="0" borderId="0">
      <alignment vertical="center"/>
    </xf>
    <xf numFmtId="0" fontId="39" fillId="0" borderId="0" applyBorder="0"/>
    <xf numFmtId="0" fontId="8" fillId="0" borderId="0"/>
    <xf numFmtId="0" fontId="10" fillId="0" borderId="0">
      <alignment vertical="center"/>
    </xf>
    <xf numFmtId="0" fontId="39" fillId="0" borderId="0" applyBorder="0"/>
    <xf numFmtId="0" fontId="44" fillId="0" borderId="0">
      <alignment vertical="center"/>
    </xf>
    <xf numFmtId="0" fontId="44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47" fillId="0" borderId="0"/>
    <xf numFmtId="0" fontId="1" fillId="0" borderId="0">
      <alignment vertical="center"/>
    </xf>
  </cellStyleXfs>
  <cellXfs count="524">
    <xf numFmtId="0" fontId="0" fillId="0" borderId="0" xfId="0"/>
    <xf numFmtId="0" fontId="6" fillId="25" borderId="18" xfId="0" applyFont="1" applyFill="1" applyBorder="1" applyAlignment="1">
      <alignment horizontal="right" vertical="center" shrinkToFit="1"/>
    </xf>
    <xf numFmtId="176" fontId="6" fillId="24" borderId="0" xfId="0" applyNumberFormat="1" applyFont="1" applyFill="1" applyBorder="1" applyAlignment="1">
      <alignment horizontal="right" vertical="center" shrinkToFit="1"/>
    </xf>
    <xf numFmtId="0" fontId="6" fillId="25" borderId="0" xfId="0" applyFont="1" applyFill="1" applyBorder="1" applyAlignment="1">
      <alignment horizontal="right" vertical="center" shrinkToFit="1"/>
    </xf>
    <xf numFmtId="176" fontId="6" fillId="24" borderId="19" xfId="0" applyNumberFormat="1" applyFont="1" applyFill="1" applyBorder="1" applyAlignment="1">
      <alignment horizontal="right" vertical="center" shrinkToFit="1"/>
    </xf>
    <xf numFmtId="0" fontId="6" fillId="25" borderId="19" xfId="0" applyFont="1" applyFill="1" applyBorder="1" applyAlignment="1">
      <alignment horizontal="right" vertical="center" shrinkToFit="1"/>
    </xf>
    <xf numFmtId="0" fontId="6" fillId="25" borderId="35" xfId="0" applyFont="1" applyFill="1" applyBorder="1" applyAlignment="1">
      <alignment horizontal="right" vertical="center" shrinkToFit="1"/>
    </xf>
    <xf numFmtId="0" fontId="6" fillId="25" borderId="0" xfId="0" quotePrefix="1" applyNumberFormat="1" applyFont="1" applyFill="1" applyBorder="1" applyAlignment="1">
      <alignment horizontal="right" vertical="center" shrinkToFit="1"/>
    </xf>
    <xf numFmtId="0" fontId="6" fillId="25" borderId="23" xfId="0" applyFont="1" applyFill="1" applyBorder="1" applyAlignment="1">
      <alignment horizontal="right" vertical="center" shrinkToFit="1"/>
    </xf>
    <xf numFmtId="0" fontId="6" fillId="25" borderId="24" xfId="0" applyFont="1" applyFill="1" applyBorder="1" applyAlignment="1">
      <alignment horizontal="right" vertical="center" shrinkToFit="1"/>
    </xf>
    <xf numFmtId="176" fontId="6" fillId="24" borderId="24" xfId="0" applyNumberFormat="1" applyFont="1" applyFill="1" applyBorder="1" applyAlignment="1">
      <alignment horizontal="right" vertical="center" shrinkToFit="1"/>
    </xf>
    <xf numFmtId="0" fontId="6" fillId="24" borderId="25" xfId="0" applyFont="1" applyFill="1" applyBorder="1" applyAlignment="1">
      <alignment horizontal="right" vertical="center" shrinkToFit="1"/>
    </xf>
    <xf numFmtId="0" fontId="6" fillId="24" borderId="22" xfId="0" applyFont="1" applyFill="1" applyBorder="1" applyAlignment="1">
      <alignment horizontal="right" vertical="center" shrinkToFit="1"/>
    </xf>
    <xf numFmtId="0" fontId="6" fillId="24" borderId="24" xfId="0" applyFont="1" applyFill="1" applyBorder="1" applyAlignment="1">
      <alignment horizontal="right" vertical="center" shrinkToFit="1"/>
    </xf>
    <xf numFmtId="176" fontId="6" fillId="24" borderId="13" xfId="0" applyNumberFormat="1" applyFont="1" applyFill="1" applyBorder="1" applyAlignment="1">
      <alignment horizontal="right" vertical="center" shrinkToFit="1"/>
    </xf>
    <xf numFmtId="0" fontId="6" fillId="24" borderId="18" xfId="0" applyFont="1" applyFill="1" applyBorder="1" applyAlignment="1">
      <alignment horizontal="right" vertical="center" shrinkToFit="1"/>
    </xf>
    <xf numFmtId="0" fontId="6" fillId="24" borderId="23" xfId="0" applyFont="1" applyFill="1" applyBorder="1" applyAlignment="1">
      <alignment horizontal="right" vertical="center" shrinkToFit="1"/>
    </xf>
    <xf numFmtId="0" fontId="6" fillId="24" borderId="31" xfId="0" applyFont="1" applyFill="1" applyBorder="1" applyAlignment="1">
      <alignment horizontal="right" vertical="center" shrinkToFit="1"/>
    </xf>
    <xf numFmtId="0" fontId="6" fillId="24" borderId="32" xfId="0" applyFont="1" applyFill="1" applyBorder="1" applyAlignment="1">
      <alignment horizontal="right" vertical="center" shrinkToFit="1"/>
    </xf>
    <xf numFmtId="176" fontId="6" fillId="24" borderId="10" xfId="0" applyNumberFormat="1" applyFont="1" applyFill="1" applyBorder="1" applyAlignment="1">
      <alignment horizontal="right" vertical="center" shrinkToFit="1"/>
    </xf>
    <xf numFmtId="0" fontId="6" fillId="24" borderId="33" xfId="0" applyFont="1" applyFill="1" applyBorder="1" applyAlignment="1">
      <alignment horizontal="right" vertical="center" shrinkToFit="1"/>
    </xf>
    <xf numFmtId="0" fontId="10" fillId="26" borderId="0" xfId="50" applyFont="1" applyFill="1" applyAlignment="1">
      <alignment vertical="center"/>
    </xf>
    <xf numFmtId="0" fontId="11" fillId="26" borderId="0" xfId="50" applyFont="1" applyFill="1" applyBorder="1" applyAlignment="1">
      <alignment horizontal="center" vertical="center"/>
    </xf>
    <xf numFmtId="38" fontId="11" fillId="26" borderId="0" xfId="50" applyNumberFormat="1" applyFont="1" applyFill="1" applyBorder="1" applyAlignment="1">
      <alignment horizontal="center" vertical="center"/>
    </xf>
    <xf numFmtId="0" fontId="10" fillId="26" borderId="0" xfId="50" applyFont="1" applyFill="1" applyBorder="1" applyAlignment="1">
      <alignment vertical="center"/>
    </xf>
    <xf numFmtId="38" fontId="34" fillId="26" borderId="0" xfId="33" applyFont="1" applyFill="1" applyBorder="1" applyAlignment="1">
      <alignment horizontal="right" vertical="center" shrinkToFit="1"/>
    </xf>
    <xf numFmtId="38" fontId="34" fillId="26" borderId="25" xfId="33" applyFont="1" applyFill="1" applyBorder="1" applyAlignment="1">
      <alignment horizontal="right" vertical="center" shrinkToFit="1"/>
    </xf>
    <xf numFmtId="0" fontId="27" fillId="26" borderId="32" xfId="50" applyFont="1" applyFill="1" applyBorder="1" applyAlignment="1">
      <alignment vertical="center" shrinkToFit="1"/>
    </xf>
    <xf numFmtId="0" fontId="27" fillId="26" borderId="25" xfId="50" applyFont="1" applyFill="1" applyBorder="1" applyAlignment="1">
      <alignment vertical="center" shrinkToFit="1"/>
    </xf>
    <xf numFmtId="0" fontId="38" fillId="26" borderId="0" xfId="50" applyFont="1" applyFill="1" applyAlignment="1">
      <alignment vertical="center"/>
    </xf>
    <xf numFmtId="0" fontId="27" fillId="26" borderId="30" xfId="50" applyFont="1" applyFill="1" applyBorder="1" applyAlignment="1">
      <alignment vertical="center" shrinkToFit="1"/>
    </xf>
    <xf numFmtId="0" fontId="27" fillId="26" borderId="22" xfId="50" applyFont="1" applyFill="1" applyBorder="1" applyAlignment="1">
      <alignment vertical="center" shrinkToFit="1"/>
    </xf>
    <xf numFmtId="0" fontId="27" fillId="26" borderId="38" xfId="50" applyFont="1" applyFill="1" applyBorder="1" applyAlignment="1">
      <alignment vertical="center" shrinkToFit="1"/>
    </xf>
    <xf numFmtId="0" fontId="5" fillId="26" borderId="0" xfId="0" applyFont="1" applyFill="1" applyAlignment="1">
      <alignment vertical="center"/>
    </xf>
    <xf numFmtId="38" fontId="27" fillId="26" borderId="34" xfId="34" applyFont="1" applyFill="1" applyBorder="1" applyAlignment="1">
      <alignment horizontal="center" vertical="center" shrinkToFit="1"/>
    </xf>
    <xf numFmtId="0" fontId="7" fillId="26" borderId="0" xfId="0" applyFont="1" applyFill="1" applyBorder="1" applyAlignment="1">
      <alignment horizontal="right" vertical="center" shrinkToFit="1"/>
    </xf>
    <xf numFmtId="176" fontId="7" fillId="26" borderId="0" xfId="0" applyNumberFormat="1" applyFont="1" applyFill="1" applyBorder="1" applyAlignment="1">
      <alignment horizontal="right" vertical="center" shrinkToFit="1"/>
    </xf>
    <xf numFmtId="38" fontId="27" fillId="26" borderId="26" xfId="34" applyFont="1" applyFill="1" applyBorder="1" applyAlignment="1">
      <alignment vertical="center" shrinkToFit="1"/>
    </xf>
    <xf numFmtId="38" fontId="27" fillId="26" borderId="36" xfId="34" applyFont="1" applyFill="1" applyBorder="1" applyAlignment="1">
      <alignment horizontal="center" vertical="center" shrinkToFit="1"/>
    </xf>
    <xf numFmtId="38" fontId="27" fillId="26" borderId="0" xfId="34" applyFont="1" applyFill="1" applyBorder="1" applyAlignment="1">
      <alignment horizontal="center" vertical="center" shrinkToFit="1"/>
    </xf>
    <xf numFmtId="0" fontId="30" fillId="26" borderId="0" xfId="50" applyFont="1" applyFill="1" applyBorder="1" applyAlignment="1">
      <alignment horizontal="left" vertical="center"/>
    </xf>
    <xf numFmtId="0" fontId="11" fillId="26" borderId="0" xfId="50" applyFont="1" applyFill="1" applyBorder="1" applyAlignment="1">
      <alignment vertical="center"/>
    </xf>
    <xf numFmtId="177" fontId="11" fillId="26" borderId="0" xfId="50" applyNumberFormat="1" applyFont="1" applyFill="1" applyBorder="1" applyAlignment="1">
      <alignment vertical="center"/>
    </xf>
    <xf numFmtId="38" fontId="30" fillId="26" borderId="0" xfId="34" applyFont="1" applyFill="1" applyBorder="1" applyAlignment="1">
      <alignment horizontal="left" vertical="center"/>
    </xf>
    <xf numFmtId="0" fontId="11" fillId="26" borderId="0" xfId="50" applyFont="1" applyFill="1" applyBorder="1" applyAlignment="1">
      <alignment vertical="center" shrinkToFit="1"/>
    </xf>
    <xf numFmtId="0" fontId="11" fillId="26" borderId="0" xfId="50" applyFont="1" applyFill="1" applyBorder="1" applyAlignment="1">
      <alignment horizontal="right" vertical="center" shrinkToFit="1"/>
    </xf>
    <xf numFmtId="0" fontId="28" fillId="26" borderId="13" xfId="50" applyFont="1" applyFill="1" applyBorder="1" applyAlignment="1"/>
    <xf numFmtId="0" fontId="31" fillId="26" borderId="0" xfId="50" applyFont="1" applyFill="1" applyAlignment="1">
      <alignment vertical="center" shrinkToFit="1"/>
    </xf>
    <xf numFmtId="0" fontId="11" fillId="26" borderId="0" xfId="50" applyFont="1" applyFill="1" applyAlignment="1">
      <alignment vertical="center"/>
    </xf>
    <xf numFmtId="0" fontId="28" fillId="26" borderId="0" xfId="50" applyFont="1" applyFill="1" applyAlignment="1">
      <alignment vertical="center"/>
    </xf>
    <xf numFmtId="0" fontId="6" fillId="26" borderId="0" xfId="0" applyFont="1" applyFill="1" applyBorder="1" applyAlignment="1">
      <alignment horizontal="right" vertical="center" shrinkToFit="1"/>
    </xf>
    <xf numFmtId="176" fontId="6" fillId="26" borderId="0" xfId="0" applyNumberFormat="1" applyFont="1" applyFill="1" applyBorder="1" applyAlignment="1">
      <alignment horizontal="right" vertical="center" shrinkToFit="1"/>
    </xf>
    <xf numFmtId="0" fontId="27" fillId="26" borderId="0" xfId="50" applyFont="1" applyFill="1" applyBorder="1" applyAlignment="1">
      <alignment vertical="center" shrinkToFit="1"/>
    </xf>
    <xf numFmtId="0" fontId="6" fillId="26" borderId="0" xfId="0" applyFont="1" applyFill="1" applyBorder="1" applyAlignment="1">
      <alignment vertical="center"/>
    </xf>
    <xf numFmtId="177" fontId="35" fillId="26" borderId="0" xfId="0" applyNumberFormat="1" applyFont="1" applyFill="1" applyBorder="1" applyAlignment="1">
      <alignment vertical="center" shrinkToFit="1"/>
    </xf>
    <xf numFmtId="38" fontId="27" fillId="26" borderId="37" xfId="34" applyFont="1" applyFill="1" applyBorder="1" applyAlignment="1">
      <alignment horizontal="left" vertical="center" shrinkToFit="1"/>
    </xf>
    <xf numFmtId="38" fontId="27" fillId="26" borderId="56" xfId="34" applyFont="1" applyFill="1" applyBorder="1" applyAlignment="1">
      <alignment vertical="center" shrinkToFit="1"/>
    </xf>
    <xf numFmtId="0" fontId="10" fillId="26" borderId="50" xfId="50" applyFont="1" applyFill="1" applyBorder="1" applyAlignment="1">
      <alignment vertical="center"/>
    </xf>
    <xf numFmtId="0" fontId="28" fillId="26" borderId="0" xfId="50" applyFont="1" applyFill="1" applyBorder="1" applyAlignment="1">
      <alignment horizontal="left"/>
    </xf>
    <xf numFmtId="0" fontId="28" fillId="26" borderId="77" xfId="50" applyFont="1" applyFill="1" applyBorder="1" applyAlignment="1"/>
    <xf numFmtId="0" fontId="11" fillId="26" borderId="18" xfId="50" applyFont="1" applyFill="1" applyBorder="1" applyAlignment="1">
      <alignment horizontal="right" vertical="center" shrinkToFit="1"/>
    </xf>
    <xf numFmtId="38" fontId="11" fillId="26" borderId="0" xfId="50" applyNumberFormat="1" applyFont="1" applyFill="1" applyBorder="1" applyAlignment="1">
      <alignment horizontal="center" vertical="center" shrinkToFit="1"/>
    </xf>
    <xf numFmtId="0" fontId="6" fillId="26" borderId="0" xfId="50" applyFont="1" applyFill="1" applyBorder="1" applyAlignment="1">
      <alignment vertical="center" shrinkToFit="1"/>
    </xf>
    <xf numFmtId="0" fontId="31" fillId="26" borderId="0" xfId="50" applyFont="1" applyFill="1" applyBorder="1" applyAlignment="1">
      <alignment vertical="center" shrinkToFit="1"/>
    </xf>
    <xf numFmtId="0" fontId="28" fillId="26" borderId="0" xfId="50" applyFont="1" applyFill="1" applyBorder="1" applyAlignment="1">
      <alignment vertical="center"/>
    </xf>
    <xf numFmtId="0" fontId="28" fillId="26" borderId="0" xfId="50" applyFont="1" applyFill="1" applyBorder="1" applyAlignment="1"/>
    <xf numFmtId="0" fontId="10" fillId="26" borderId="13" xfId="50" applyFont="1" applyFill="1" applyBorder="1" applyAlignment="1">
      <alignment vertical="center"/>
    </xf>
    <xf numFmtId="38" fontId="34" fillId="26" borderId="50" xfId="33" applyFont="1" applyFill="1" applyBorder="1" applyAlignment="1">
      <alignment horizontal="right" vertical="center" shrinkToFit="1"/>
    </xf>
    <xf numFmtId="0" fontId="29" fillId="26" borderId="0" xfId="50" applyFont="1" applyFill="1" applyAlignment="1">
      <alignment vertical="center"/>
    </xf>
    <xf numFmtId="0" fontId="32" fillId="26" borderId="0" xfId="50" applyFont="1" applyFill="1" applyAlignment="1">
      <alignment vertical="center"/>
    </xf>
    <xf numFmtId="0" fontId="33" fillId="26" borderId="0" xfId="50" applyFont="1" applyFill="1" applyAlignment="1">
      <alignment vertical="center"/>
    </xf>
    <xf numFmtId="0" fontId="38" fillId="26" borderId="0" xfId="50" applyFont="1" applyFill="1" applyBorder="1" applyAlignment="1">
      <alignment vertical="center"/>
    </xf>
    <xf numFmtId="0" fontId="7" fillId="26" borderId="0" xfId="0" applyFont="1" applyFill="1" applyBorder="1" applyAlignment="1">
      <alignment horizontal="center" vertical="center" shrinkToFit="1"/>
    </xf>
    <xf numFmtId="0" fontId="27" fillId="26" borderId="50" xfId="50" applyFont="1" applyFill="1" applyBorder="1" applyAlignment="1">
      <alignment vertical="center" shrinkToFit="1"/>
    </xf>
    <xf numFmtId="38" fontId="27" fillId="26" borderId="50" xfId="34" applyFont="1" applyFill="1" applyBorder="1" applyAlignment="1">
      <alignment horizontal="center" vertical="center" shrinkToFit="1"/>
    </xf>
    <xf numFmtId="0" fontId="7" fillId="26" borderId="50" xfId="0" applyFont="1" applyFill="1" applyBorder="1" applyAlignment="1">
      <alignment horizontal="center" vertical="center" shrinkToFit="1"/>
    </xf>
    <xf numFmtId="0" fontId="6" fillId="26" borderId="50" xfId="0" applyFont="1" applyFill="1" applyBorder="1" applyAlignment="1">
      <alignment horizontal="right" vertical="center" shrinkToFit="1"/>
    </xf>
    <xf numFmtId="0" fontId="45" fillId="26" borderId="0" xfId="50" applyFont="1" applyFill="1" applyBorder="1" applyAlignment="1">
      <alignment vertical="center" shrinkToFit="1"/>
    </xf>
    <xf numFmtId="38" fontId="10" fillId="26" borderId="0" xfId="33" applyFont="1" applyFill="1" applyBorder="1" applyAlignment="1">
      <alignment vertical="center" shrinkToFit="1"/>
    </xf>
    <xf numFmtId="38" fontId="10" fillId="26" borderId="25" xfId="33" applyFont="1" applyFill="1" applyBorder="1" applyAlignment="1">
      <alignment vertical="center" shrinkToFit="1"/>
    </xf>
    <xf numFmtId="38" fontId="10" fillId="26" borderId="0" xfId="33" applyFont="1" applyFill="1" applyBorder="1" applyAlignment="1">
      <alignment horizontal="center" vertical="center" shrinkToFit="1"/>
    </xf>
    <xf numFmtId="38" fontId="10" fillId="26" borderId="30" xfId="33" applyFont="1" applyFill="1" applyBorder="1" applyAlignment="1">
      <alignment vertical="center" shrinkToFit="1"/>
    </xf>
    <xf numFmtId="38" fontId="10" fillId="26" borderId="37" xfId="33" applyFont="1" applyFill="1" applyBorder="1" applyAlignment="1">
      <alignment vertical="center" shrinkToFit="1"/>
    </xf>
    <xf numFmtId="38" fontId="10" fillId="26" borderId="22" xfId="33" applyFont="1" applyFill="1" applyBorder="1" applyAlignment="1">
      <alignment vertical="center" shrinkToFit="1"/>
    </xf>
    <xf numFmtId="38" fontId="10" fillId="26" borderId="32" xfId="33" applyFont="1" applyFill="1" applyBorder="1" applyAlignment="1">
      <alignment vertical="center" shrinkToFit="1"/>
    </xf>
    <xf numFmtId="0" fontId="10" fillId="26" borderId="0" xfId="50" applyFont="1" applyFill="1" applyBorder="1" applyAlignment="1">
      <alignment horizontal="right" vertical="center"/>
    </xf>
    <xf numFmtId="0" fontId="6" fillId="27" borderId="31" xfId="50" applyFont="1" applyFill="1" applyBorder="1" applyAlignment="1">
      <alignment vertical="center" shrinkToFit="1"/>
    </xf>
    <xf numFmtId="0" fontId="6" fillId="27" borderId="39" xfId="50" applyFont="1" applyFill="1" applyBorder="1" applyAlignment="1">
      <alignment vertical="center" shrinkToFit="1"/>
    </xf>
    <xf numFmtId="0" fontId="6" fillId="27" borderId="23" xfId="50" applyFont="1" applyFill="1" applyBorder="1" applyAlignment="1">
      <alignment vertical="center" shrinkToFit="1"/>
    </xf>
    <xf numFmtId="0" fontId="6" fillId="27" borderId="41" xfId="50" applyFont="1" applyFill="1" applyBorder="1" applyAlignment="1">
      <alignment vertical="center" shrinkToFit="1"/>
    </xf>
    <xf numFmtId="0" fontId="6" fillId="27" borderId="76" xfId="50" applyFont="1" applyFill="1" applyBorder="1" applyAlignment="1">
      <alignment vertical="center" shrinkToFit="1"/>
    </xf>
    <xf numFmtId="0" fontId="6" fillId="27" borderId="52" xfId="50" applyFont="1" applyFill="1" applyBorder="1" applyAlignment="1">
      <alignment vertical="center" shrinkToFit="1"/>
    </xf>
    <xf numFmtId="0" fontId="6" fillId="27" borderId="51" xfId="50" applyFont="1" applyFill="1" applyBorder="1" applyAlignment="1">
      <alignment vertical="center" shrinkToFit="1"/>
    </xf>
    <xf numFmtId="0" fontId="6" fillId="27" borderId="54" xfId="50" applyFont="1" applyFill="1" applyBorder="1" applyAlignment="1">
      <alignment vertical="center" shrinkToFit="1"/>
    </xf>
    <xf numFmtId="0" fontId="6" fillId="27" borderId="0" xfId="50" applyFont="1" applyFill="1" applyBorder="1" applyAlignment="1">
      <alignment vertical="center" shrinkToFit="1"/>
    </xf>
    <xf numFmtId="0" fontId="6" fillId="27" borderId="80" xfId="50" applyFont="1" applyFill="1" applyBorder="1" applyAlignment="1">
      <alignment vertical="center" shrinkToFit="1"/>
    </xf>
    <xf numFmtId="0" fontId="6" fillId="27" borderId="13" xfId="50" applyFont="1" applyFill="1" applyBorder="1" applyAlignment="1">
      <alignment vertical="center" shrinkToFit="1"/>
    </xf>
    <xf numFmtId="0" fontId="43" fillId="26" borderId="0" xfId="50" applyFont="1" applyFill="1" applyBorder="1" applyAlignment="1">
      <alignment horizontal="center" vertical="center" shrinkToFit="1"/>
    </xf>
    <xf numFmtId="0" fontId="28" fillId="26" borderId="0" xfId="50" applyFont="1" applyFill="1" applyAlignment="1">
      <alignment horizontal="right" vertical="center" shrinkToFit="1"/>
    </xf>
    <xf numFmtId="0" fontId="10" fillId="26" borderId="38" xfId="50" applyFont="1" applyFill="1" applyBorder="1" applyAlignment="1">
      <alignment vertical="center" shrinkToFit="1"/>
    </xf>
    <xf numFmtId="38" fontId="10" fillId="26" borderId="56" xfId="34" applyFont="1" applyFill="1" applyBorder="1" applyAlignment="1">
      <alignment vertical="center" shrinkToFit="1"/>
    </xf>
    <xf numFmtId="0" fontId="10" fillId="26" borderId="25" xfId="50" applyFont="1" applyFill="1" applyBorder="1" applyAlignment="1">
      <alignment vertical="center" shrinkToFit="1"/>
    </xf>
    <xf numFmtId="38" fontId="10" fillId="26" borderId="26" xfId="34" applyFont="1" applyFill="1" applyBorder="1" applyAlignment="1">
      <alignment vertical="center" shrinkToFit="1"/>
    </xf>
    <xf numFmtId="38" fontId="10" fillId="26" borderId="36" xfId="34" applyFont="1" applyFill="1" applyBorder="1" applyAlignment="1">
      <alignment horizontal="center" vertical="center" shrinkToFit="1"/>
    </xf>
    <xf numFmtId="0" fontId="10" fillId="26" borderId="30" xfId="50" applyFont="1" applyFill="1" applyBorder="1" applyAlignment="1">
      <alignment vertical="center" shrinkToFit="1"/>
    </xf>
    <xf numFmtId="38" fontId="10" fillId="26" borderId="37" xfId="34" applyFont="1" applyFill="1" applyBorder="1" applyAlignment="1">
      <alignment vertical="center" shrinkToFit="1"/>
    </xf>
    <xf numFmtId="0" fontId="10" fillId="26" borderId="22" xfId="50" applyFont="1" applyFill="1" applyBorder="1" applyAlignment="1">
      <alignment vertical="center" shrinkToFit="1"/>
    </xf>
    <xf numFmtId="38" fontId="10" fillId="26" borderId="37" xfId="34" applyFont="1" applyFill="1" applyBorder="1" applyAlignment="1">
      <alignment horizontal="left" vertical="center" shrinkToFit="1"/>
    </xf>
    <xf numFmtId="38" fontId="10" fillId="26" borderId="26" xfId="34" applyFont="1" applyFill="1" applyBorder="1" applyAlignment="1">
      <alignment horizontal="left" vertical="center" shrinkToFit="1"/>
    </xf>
    <xf numFmtId="0" fontId="10" fillId="26" borderId="32" xfId="50" applyFont="1" applyFill="1" applyBorder="1" applyAlignment="1">
      <alignment vertical="center" shrinkToFit="1"/>
    </xf>
    <xf numFmtId="38" fontId="10" fillId="26" borderId="34" xfId="34" applyFont="1" applyFill="1" applyBorder="1" applyAlignment="1">
      <alignment horizontal="right" vertical="center"/>
    </xf>
    <xf numFmtId="38" fontId="10" fillId="26" borderId="34" xfId="34" applyFont="1" applyFill="1" applyBorder="1" applyAlignment="1">
      <alignment horizontal="center" vertical="center" shrinkToFit="1"/>
    </xf>
    <xf numFmtId="38" fontId="10" fillId="26" borderId="19" xfId="34" applyFont="1" applyFill="1" applyBorder="1" applyAlignment="1">
      <alignment vertical="center" shrinkToFit="1"/>
    </xf>
    <xf numFmtId="38" fontId="10" fillId="26" borderId="0" xfId="34" applyFont="1" applyFill="1" applyBorder="1" applyAlignment="1">
      <alignment vertical="center" shrinkToFit="1"/>
    </xf>
    <xf numFmtId="38" fontId="10" fillId="26" borderId="0" xfId="34" applyFont="1" applyFill="1" applyBorder="1" applyAlignment="1">
      <alignment horizontal="center" vertical="center" shrinkToFit="1"/>
    </xf>
    <xf numFmtId="38" fontId="10" fillId="26" borderId="24" xfId="34" applyFont="1" applyFill="1" applyBorder="1" applyAlignment="1">
      <alignment horizontal="center" vertical="center" shrinkToFit="1"/>
    </xf>
    <xf numFmtId="38" fontId="10" fillId="26" borderId="79" xfId="34" applyFont="1" applyFill="1" applyBorder="1" applyAlignment="1">
      <alignment horizontal="left" vertical="center" shrinkToFit="1"/>
    </xf>
    <xf numFmtId="38" fontId="10" fillId="26" borderId="0" xfId="34" applyFont="1" applyFill="1" applyBorder="1" applyAlignment="1">
      <alignment horizontal="left" vertical="center" shrinkToFit="1"/>
    </xf>
    <xf numFmtId="38" fontId="10" fillId="26" borderId="10" xfId="34" applyFont="1" applyFill="1" applyBorder="1" applyAlignment="1">
      <alignment horizontal="center" vertical="center" shrinkToFit="1"/>
    </xf>
    <xf numFmtId="38" fontId="10" fillId="26" borderId="13" xfId="34" applyFont="1" applyFill="1" applyBorder="1" applyAlignment="1">
      <alignment horizontal="left" vertical="center" shrinkToFit="1"/>
    </xf>
    <xf numFmtId="38" fontId="10" fillId="26" borderId="38" xfId="33" applyFont="1" applyFill="1" applyBorder="1" applyAlignment="1">
      <alignment vertical="center" shrinkToFit="1"/>
    </xf>
    <xf numFmtId="38" fontId="10" fillId="26" borderId="19" xfId="33" applyFont="1" applyFill="1" applyBorder="1" applyAlignment="1">
      <alignment vertical="center" shrinkToFit="1"/>
    </xf>
    <xf numFmtId="38" fontId="10" fillId="26" borderId="26" xfId="33" applyFont="1" applyFill="1" applyBorder="1" applyAlignment="1">
      <alignment vertical="center" shrinkToFit="1"/>
    </xf>
    <xf numFmtId="38" fontId="10" fillId="26" borderId="36" xfId="33" applyFont="1" applyFill="1" applyBorder="1" applyAlignment="1">
      <alignment horizontal="center" vertical="center" shrinkToFit="1"/>
    </xf>
    <xf numFmtId="38" fontId="10" fillId="26" borderId="34" xfId="33" applyFont="1" applyFill="1" applyBorder="1" applyAlignment="1">
      <alignment horizontal="center" vertical="center" shrinkToFit="1"/>
    </xf>
    <xf numFmtId="0" fontId="37" fillId="26" borderId="0" xfId="50" applyFont="1" applyFill="1" applyBorder="1" applyAlignment="1">
      <alignment vertical="center" shrinkToFit="1"/>
    </xf>
    <xf numFmtId="0" fontId="10" fillId="26" borderId="81" xfId="50" applyFont="1" applyFill="1" applyBorder="1" applyAlignment="1">
      <alignment vertical="center"/>
    </xf>
    <xf numFmtId="177" fontId="38" fillId="26" borderId="0" xfId="50" applyNumberFormat="1" applyFont="1" applyFill="1" applyBorder="1" applyAlignment="1">
      <alignment vertical="center" shrinkToFit="1"/>
    </xf>
    <xf numFmtId="0" fontId="40" fillId="26" borderId="0" xfId="50" applyFont="1" applyFill="1" applyBorder="1" applyAlignment="1">
      <alignment vertical="center" shrinkToFit="1"/>
    </xf>
    <xf numFmtId="0" fontId="33" fillId="26" borderId="81" xfId="50" applyFont="1" applyFill="1" applyBorder="1" applyAlignment="1">
      <alignment vertical="center"/>
    </xf>
    <xf numFmtId="0" fontId="32" fillId="26" borderId="81" xfId="50" applyFont="1" applyFill="1" applyBorder="1" applyAlignment="1">
      <alignment vertical="center"/>
    </xf>
    <xf numFmtId="0" fontId="29" fillId="26" borderId="81" xfId="50" applyFont="1" applyFill="1" applyBorder="1" applyAlignment="1">
      <alignment vertical="center"/>
    </xf>
    <xf numFmtId="0" fontId="33" fillId="26" borderId="0" xfId="50" applyFont="1" applyFill="1" applyBorder="1" applyAlignment="1">
      <alignment vertical="center"/>
    </xf>
    <xf numFmtId="0" fontId="32" fillId="26" borderId="0" xfId="50" applyFont="1" applyFill="1" applyBorder="1" applyAlignment="1">
      <alignment vertical="center"/>
    </xf>
    <xf numFmtId="0" fontId="29" fillId="26" borderId="0" xfId="50" applyFont="1" applyFill="1" applyBorder="1" applyAlignment="1">
      <alignment vertical="center"/>
    </xf>
    <xf numFmtId="0" fontId="11" fillId="26" borderId="0" xfId="50" applyFont="1" applyFill="1" applyBorder="1" applyAlignment="1">
      <alignment horizontal="center" vertical="center" shrinkToFit="1"/>
    </xf>
    <xf numFmtId="38" fontId="11" fillId="26" borderId="0" xfId="34" applyFont="1" applyFill="1" applyBorder="1" applyAlignment="1">
      <alignment horizontal="center" vertical="center" shrinkToFit="1"/>
    </xf>
    <xf numFmtId="38" fontId="10" fillId="26" borderId="34" xfId="34" applyFont="1" applyFill="1" applyBorder="1" applyAlignment="1">
      <alignment horizontal="center" vertical="center"/>
    </xf>
    <xf numFmtId="0" fontId="37" fillId="26" borderId="0" xfId="50" applyFont="1" applyFill="1" applyBorder="1" applyAlignment="1">
      <alignment horizontal="right" vertical="center" shrinkToFit="1"/>
    </xf>
    <xf numFmtId="0" fontId="40" fillId="26" borderId="0" xfId="50" applyFont="1" applyFill="1" applyBorder="1" applyAlignment="1">
      <alignment horizontal="center" vertical="center" shrinkToFit="1"/>
    </xf>
    <xf numFmtId="0" fontId="11" fillId="26" borderId="13" xfId="50" applyFont="1" applyFill="1" applyBorder="1" applyAlignment="1">
      <alignment horizontal="right" vertical="center" shrinkToFit="1"/>
    </xf>
    <xf numFmtId="0" fontId="6" fillId="24" borderId="13" xfId="0" applyFont="1" applyFill="1" applyBorder="1" applyAlignment="1">
      <alignment horizontal="right" vertical="center" shrinkToFit="1"/>
    </xf>
    <xf numFmtId="0" fontId="6" fillId="24" borderId="0" xfId="0" applyFont="1" applyFill="1" applyBorder="1" applyAlignment="1">
      <alignment horizontal="right" vertical="center" shrinkToFit="1"/>
    </xf>
    <xf numFmtId="0" fontId="6" fillId="24" borderId="10" xfId="0" applyFont="1" applyFill="1" applyBorder="1" applyAlignment="1">
      <alignment horizontal="right" vertical="center" shrinkToFit="1"/>
    </xf>
    <xf numFmtId="0" fontId="6" fillId="26" borderId="26" xfId="0" applyFont="1" applyFill="1" applyBorder="1" applyAlignment="1">
      <alignment vertical="center"/>
    </xf>
    <xf numFmtId="177" fontId="35" fillId="26" borderId="26" xfId="0" applyNumberFormat="1" applyFont="1" applyFill="1" applyBorder="1" applyAlignment="1">
      <alignment vertical="center" shrinkToFit="1"/>
    </xf>
    <xf numFmtId="0" fontId="31" fillId="24" borderId="0" xfId="0" applyFont="1" applyFill="1" applyAlignment="1">
      <alignment vertical="center" shrinkToFit="1"/>
    </xf>
    <xf numFmtId="0" fontId="27" fillId="24" borderId="15" xfId="0" applyFont="1" applyFill="1" applyBorder="1" applyAlignment="1">
      <alignment horizontal="center" shrinkToFit="1"/>
    </xf>
    <xf numFmtId="0" fontId="27" fillId="24" borderId="11" xfId="0" applyFont="1" applyFill="1" applyBorder="1" applyAlignment="1">
      <alignment horizontal="center" shrinkToFit="1"/>
    </xf>
    <xf numFmtId="0" fontId="27" fillId="24" borderId="12" xfId="0" applyFont="1" applyFill="1" applyBorder="1" applyAlignment="1">
      <alignment horizontal="center" shrinkToFit="1"/>
    </xf>
    <xf numFmtId="0" fontId="11" fillId="25" borderId="18" xfId="0" applyFont="1" applyFill="1" applyBorder="1" applyAlignment="1">
      <alignment horizontal="right" vertical="center" shrinkToFit="1"/>
    </xf>
    <xf numFmtId="176" fontId="11" fillId="24" borderId="0" xfId="0" applyNumberFormat="1" applyFont="1" applyFill="1" applyBorder="1" applyAlignment="1">
      <alignment horizontal="right" vertical="center" shrinkToFit="1"/>
    </xf>
    <xf numFmtId="0" fontId="11" fillId="25" borderId="0" xfId="0" applyFont="1" applyFill="1" applyBorder="1" applyAlignment="1">
      <alignment horizontal="right" vertical="center" shrinkToFit="1"/>
    </xf>
    <xf numFmtId="176" fontId="11" fillId="24" borderId="19" xfId="0" applyNumberFormat="1" applyFont="1" applyFill="1" applyBorder="1" applyAlignment="1">
      <alignment horizontal="right" vertical="center" shrinkToFit="1"/>
    </xf>
    <xf numFmtId="0" fontId="11" fillId="25" borderId="19" xfId="0" applyFont="1" applyFill="1" applyBorder="1" applyAlignment="1">
      <alignment horizontal="right" vertical="center" shrinkToFit="1"/>
    </xf>
    <xf numFmtId="0" fontId="27" fillId="24" borderId="20" xfId="0" applyFont="1" applyFill="1" applyBorder="1" applyAlignment="1">
      <alignment shrinkToFit="1"/>
    </xf>
    <xf numFmtId="0" fontId="27" fillId="24" borderId="0" xfId="0" applyFont="1" applyFill="1" applyBorder="1" applyAlignment="1">
      <alignment shrinkToFit="1"/>
    </xf>
    <xf numFmtId="38" fontId="27" fillId="24" borderId="20" xfId="33" applyFont="1" applyFill="1" applyBorder="1" applyAlignment="1">
      <alignment shrinkToFit="1"/>
    </xf>
    <xf numFmtId="38" fontId="27" fillId="24" borderId="0" xfId="33" applyFont="1" applyFill="1" applyBorder="1" applyAlignment="1">
      <alignment shrinkToFit="1"/>
    </xf>
    <xf numFmtId="0" fontId="27" fillId="24" borderId="21" xfId="0" applyFont="1" applyFill="1" applyBorder="1" applyAlignment="1">
      <alignment shrinkToFit="1"/>
    </xf>
    <xf numFmtId="0" fontId="11" fillId="25" borderId="0" xfId="0" quotePrefix="1" applyNumberFormat="1" applyFont="1" applyFill="1" applyBorder="1" applyAlignment="1">
      <alignment horizontal="right" vertical="center" shrinkToFit="1"/>
    </xf>
    <xf numFmtId="38" fontId="27" fillId="24" borderId="21" xfId="0" applyNumberFormat="1" applyFont="1" applyFill="1" applyBorder="1" applyAlignment="1">
      <alignment shrinkToFit="1"/>
    </xf>
    <xf numFmtId="0" fontId="11" fillId="25" borderId="23" xfId="0" applyFont="1" applyFill="1" applyBorder="1" applyAlignment="1">
      <alignment horizontal="right" vertical="center" shrinkToFit="1"/>
    </xf>
    <xf numFmtId="0" fontId="11" fillId="25" borderId="24" xfId="0" applyFont="1" applyFill="1" applyBorder="1" applyAlignment="1">
      <alignment horizontal="right" vertical="center" shrinkToFit="1"/>
    </xf>
    <xf numFmtId="176" fontId="11" fillId="24" borderId="24" xfId="0" applyNumberFormat="1" applyFont="1" applyFill="1" applyBorder="1" applyAlignment="1">
      <alignment horizontal="right" vertical="center" shrinkToFit="1"/>
    </xf>
    <xf numFmtId="0" fontId="11" fillId="24" borderId="25" xfId="0" applyFont="1" applyFill="1" applyBorder="1" applyAlignment="1">
      <alignment horizontal="right" vertical="center" shrinkToFit="1"/>
    </xf>
    <xf numFmtId="0" fontId="11" fillId="24" borderId="0" xfId="0" applyFont="1" applyFill="1" applyBorder="1" applyAlignment="1">
      <alignment horizontal="right" vertical="center" shrinkToFit="1"/>
    </xf>
    <xf numFmtId="0" fontId="11" fillId="25" borderId="31" xfId="0" applyFont="1" applyFill="1" applyBorder="1" applyAlignment="1">
      <alignment horizontal="right" vertical="center" shrinkToFit="1"/>
    </xf>
    <xf numFmtId="176" fontId="11" fillId="24" borderId="13" xfId="0" applyNumberFormat="1" applyFont="1" applyFill="1" applyBorder="1" applyAlignment="1">
      <alignment horizontal="right" vertical="center" shrinkToFit="1"/>
    </xf>
    <xf numFmtId="0" fontId="11" fillId="25" borderId="13" xfId="0" applyFont="1" applyFill="1" applyBorder="1" applyAlignment="1">
      <alignment horizontal="right" vertical="center" shrinkToFit="1"/>
    </xf>
    <xf numFmtId="0" fontId="27" fillId="24" borderId="16" xfId="0" applyFont="1" applyFill="1" applyBorder="1" applyAlignment="1">
      <alignment shrinkToFit="1"/>
    </xf>
    <xf numFmtId="0" fontId="27" fillId="24" borderId="14" xfId="0" applyFont="1" applyFill="1" applyBorder="1" applyAlignment="1">
      <alignment shrinkToFit="1"/>
    </xf>
    <xf numFmtId="38" fontId="27" fillId="24" borderId="16" xfId="33" applyFont="1" applyFill="1" applyBorder="1" applyAlignment="1">
      <alignment shrinkToFit="1"/>
    </xf>
    <xf numFmtId="38" fontId="27" fillId="24" borderId="14" xfId="33" applyFont="1" applyFill="1" applyBorder="1" applyAlignment="1">
      <alignment shrinkToFit="1"/>
    </xf>
    <xf numFmtId="0" fontId="27" fillId="24" borderId="17" xfId="0" applyFont="1" applyFill="1" applyBorder="1" applyAlignment="1">
      <alignment shrinkToFit="1"/>
    </xf>
    <xf numFmtId="0" fontId="11" fillId="24" borderId="22" xfId="0" applyFont="1" applyFill="1" applyBorder="1" applyAlignment="1">
      <alignment horizontal="right" vertical="center" shrinkToFit="1"/>
    </xf>
    <xf numFmtId="0" fontId="11" fillId="24" borderId="24" xfId="0" applyFont="1" applyFill="1" applyBorder="1" applyAlignment="1">
      <alignment horizontal="right" vertical="center" shrinkToFit="1"/>
    </xf>
    <xf numFmtId="0" fontId="27" fillId="24" borderId="27" xfId="0" applyFont="1" applyFill="1" applyBorder="1" applyAlignment="1">
      <alignment shrinkToFit="1"/>
    </xf>
    <xf numFmtId="0" fontId="27" fillId="24" borderId="28" xfId="0" applyFont="1" applyFill="1" applyBorder="1" applyAlignment="1">
      <alignment shrinkToFit="1"/>
    </xf>
    <xf numFmtId="38" fontId="27" fillId="24" borderId="27" xfId="33" applyFont="1" applyFill="1" applyBorder="1" applyAlignment="1">
      <alignment shrinkToFit="1"/>
    </xf>
    <xf numFmtId="38" fontId="27" fillId="24" borderId="28" xfId="33" applyFont="1" applyFill="1" applyBorder="1" applyAlignment="1">
      <alignment shrinkToFit="1"/>
    </xf>
    <xf numFmtId="0" fontId="27" fillId="24" borderId="29" xfId="0" applyFont="1" applyFill="1" applyBorder="1" applyAlignment="1">
      <alignment shrinkToFit="1"/>
    </xf>
    <xf numFmtId="0" fontId="11" fillId="24" borderId="18" xfId="0" applyFont="1" applyFill="1" applyBorder="1" applyAlignment="1">
      <alignment horizontal="right" vertical="center" shrinkToFit="1"/>
    </xf>
    <xf numFmtId="0" fontId="11" fillId="24" borderId="30" xfId="0" applyFont="1" applyFill="1" applyBorder="1" applyAlignment="1">
      <alignment horizontal="right" vertical="center" shrinkToFit="1"/>
    </xf>
    <xf numFmtId="0" fontId="11" fillId="24" borderId="13" xfId="0" applyFont="1" applyFill="1" applyBorder="1" applyAlignment="1">
      <alignment horizontal="right" vertical="center" shrinkToFit="1"/>
    </xf>
    <xf numFmtId="0" fontId="11" fillId="24" borderId="31" xfId="0" applyFont="1" applyFill="1" applyBorder="1" applyAlignment="1">
      <alignment horizontal="right" vertical="center" shrinkToFit="1"/>
    </xf>
    <xf numFmtId="0" fontId="11" fillId="24" borderId="32" xfId="0" applyFont="1" applyFill="1" applyBorder="1" applyAlignment="1">
      <alignment horizontal="right" vertical="center" shrinkToFit="1"/>
    </xf>
    <xf numFmtId="176" fontId="11" fillId="24" borderId="10" xfId="0" applyNumberFormat="1" applyFont="1" applyFill="1" applyBorder="1" applyAlignment="1">
      <alignment horizontal="right" vertical="center" shrinkToFit="1"/>
    </xf>
    <xf numFmtId="0" fontId="11" fillId="24" borderId="10" xfId="0" applyFont="1" applyFill="1" applyBorder="1" applyAlignment="1">
      <alignment horizontal="right" vertical="center" shrinkToFit="1"/>
    </xf>
    <xf numFmtId="0" fontId="11" fillId="24" borderId="33" xfId="0" applyFont="1" applyFill="1" applyBorder="1" applyAlignment="1">
      <alignment horizontal="right" vertical="center" shrinkToFit="1"/>
    </xf>
    <xf numFmtId="0" fontId="27" fillId="24" borderId="16" xfId="0" applyFont="1" applyFill="1" applyBorder="1" applyAlignment="1">
      <alignment horizontal="center" shrinkToFit="1"/>
    </xf>
    <xf numFmtId="0" fontId="27" fillId="24" borderId="14" xfId="0" applyFont="1" applyFill="1" applyBorder="1" applyAlignment="1">
      <alignment horizontal="center" shrinkToFit="1"/>
    </xf>
    <xf numFmtId="0" fontId="35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7" fillId="24" borderId="20" xfId="0" applyFont="1" applyFill="1" applyBorder="1" applyAlignment="1">
      <alignment horizontal="center" shrinkToFit="1"/>
    </xf>
    <xf numFmtId="0" fontId="27" fillId="24" borderId="0" xfId="0" applyFont="1" applyFill="1" applyBorder="1" applyAlignment="1">
      <alignment horizontal="center" shrinkToFit="1"/>
    </xf>
    <xf numFmtId="0" fontId="27" fillId="24" borderId="17" xfId="0" applyFont="1" applyFill="1" applyBorder="1" applyAlignment="1">
      <alignment horizontal="center" shrinkToFit="1"/>
    </xf>
    <xf numFmtId="0" fontId="27" fillId="24" borderId="21" xfId="0" applyFont="1" applyFill="1" applyBorder="1" applyAlignment="1">
      <alignment horizontal="center" shrinkToFit="1"/>
    </xf>
    <xf numFmtId="38" fontId="27" fillId="24" borderId="20" xfId="33" applyFont="1" applyFill="1" applyBorder="1" applyAlignment="1">
      <alignment horizontal="center" shrinkToFit="1"/>
    </xf>
    <xf numFmtId="38" fontId="27" fillId="24" borderId="0" xfId="33" applyFont="1" applyFill="1" applyBorder="1" applyAlignment="1">
      <alignment horizontal="center" shrinkToFit="1"/>
    </xf>
    <xf numFmtId="38" fontId="27" fillId="24" borderId="21" xfId="0" applyNumberFormat="1" applyFont="1" applyFill="1" applyBorder="1" applyAlignment="1">
      <alignment horizontal="center" shrinkToFit="1"/>
    </xf>
    <xf numFmtId="0" fontId="27" fillId="24" borderId="27" xfId="0" applyFont="1" applyFill="1" applyBorder="1" applyAlignment="1">
      <alignment horizontal="center" shrinkToFit="1"/>
    </xf>
    <xf numFmtId="0" fontId="27" fillId="24" borderId="28" xfId="0" applyFont="1" applyFill="1" applyBorder="1" applyAlignment="1">
      <alignment horizontal="center" shrinkToFit="1"/>
    </xf>
    <xf numFmtId="0" fontId="27" fillId="24" borderId="29" xfId="0" applyFont="1" applyFill="1" applyBorder="1" applyAlignment="1">
      <alignment horizontal="center" shrinkToFit="1"/>
    </xf>
    <xf numFmtId="0" fontId="6" fillId="26" borderId="13" xfId="50" applyFont="1" applyFill="1" applyBorder="1" applyAlignment="1">
      <alignment horizontal="right" vertical="center" shrinkToFit="1"/>
    </xf>
    <xf numFmtId="0" fontId="6" fillId="26" borderId="39" xfId="50" applyFont="1" applyFill="1" applyBorder="1" applyAlignment="1">
      <alignment horizontal="right" vertical="center" shrinkToFit="1"/>
    </xf>
    <xf numFmtId="0" fontId="6" fillId="26" borderId="24" xfId="50" applyFont="1" applyFill="1" applyBorder="1" applyAlignment="1">
      <alignment horizontal="right" vertical="center" shrinkToFit="1"/>
    </xf>
    <xf numFmtId="0" fontId="6" fillId="26" borderId="41" xfId="50" applyFont="1" applyFill="1" applyBorder="1" applyAlignment="1">
      <alignment horizontal="right" vertical="center" shrinkToFit="1"/>
    </xf>
    <xf numFmtId="0" fontId="6" fillId="26" borderId="0" xfId="50" applyFont="1" applyFill="1" applyBorder="1" applyAlignment="1">
      <alignment horizontal="right" vertical="center" shrinkToFit="1"/>
    </xf>
    <xf numFmtId="0" fontId="6" fillId="26" borderId="80" xfId="50" applyFont="1" applyFill="1" applyBorder="1" applyAlignment="1">
      <alignment horizontal="right" vertical="center" shrinkToFit="1"/>
    </xf>
    <xf numFmtId="0" fontId="6" fillId="26" borderId="52" xfId="50" applyFont="1" applyFill="1" applyBorder="1" applyAlignment="1">
      <alignment horizontal="right" vertical="center" shrinkToFit="1"/>
    </xf>
    <xf numFmtId="177" fontId="10" fillId="26" borderId="48" xfId="50" applyNumberFormat="1" applyFont="1" applyFill="1" applyBorder="1" applyAlignment="1">
      <alignment vertical="center" shrinkToFit="1"/>
    </xf>
    <xf numFmtId="177" fontId="10" fillId="26" borderId="83" xfId="50" applyNumberFormat="1" applyFont="1" applyFill="1" applyBorder="1" applyAlignment="1">
      <alignment vertical="center" shrinkToFit="1"/>
    </xf>
    <xf numFmtId="177" fontId="10" fillId="26" borderId="95" xfId="50" applyNumberFormat="1" applyFont="1" applyFill="1" applyBorder="1" applyAlignment="1">
      <alignment vertical="center" shrinkToFit="1"/>
    </xf>
    <xf numFmtId="177" fontId="10" fillId="26" borderId="98" xfId="50" applyNumberFormat="1" applyFont="1" applyFill="1" applyBorder="1" applyAlignment="1">
      <alignment vertical="center" shrinkToFit="1"/>
    </xf>
    <xf numFmtId="177" fontId="10" fillId="26" borderId="100" xfId="50" applyNumberFormat="1" applyFont="1" applyFill="1" applyBorder="1" applyAlignment="1">
      <alignment vertical="center" shrinkToFit="1"/>
    </xf>
    <xf numFmtId="177" fontId="10" fillId="26" borderId="91" xfId="50" applyNumberFormat="1" applyFont="1" applyFill="1" applyBorder="1" applyAlignment="1">
      <alignment vertical="center" shrinkToFit="1"/>
    </xf>
    <xf numFmtId="0" fontId="6" fillId="27" borderId="111" xfId="50" applyFont="1" applyFill="1" applyBorder="1" applyAlignment="1">
      <alignment vertical="center" shrinkToFit="1"/>
    </xf>
    <xf numFmtId="0" fontId="6" fillId="27" borderId="112" xfId="50" applyFont="1" applyFill="1" applyBorder="1" applyAlignment="1">
      <alignment vertical="center" shrinkToFit="1"/>
    </xf>
    <xf numFmtId="0" fontId="6" fillId="26" borderId="79" xfId="50" applyFont="1" applyFill="1" applyBorder="1" applyAlignment="1">
      <alignment horizontal="right" vertical="center" shrinkToFit="1"/>
    </xf>
    <xf numFmtId="0" fontId="11" fillId="26" borderId="79" xfId="50" applyFont="1" applyFill="1" applyBorder="1" applyAlignment="1">
      <alignment horizontal="right" vertical="center" shrinkToFit="1"/>
    </xf>
    <xf numFmtId="0" fontId="6" fillId="27" borderId="113" xfId="50" applyFont="1" applyFill="1" applyBorder="1" applyAlignment="1">
      <alignment vertical="center" shrinkToFit="1"/>
    </xf>
    <xf numFmtId="0" fontId="6" fillId="27" borderId="114" xfId="50" applyFont="1" applyFill="1" applyBorder="1" applyAlignment="1">
      <alignment vertical="center" shrinkToFit="1"/>
    </xf>
    <xf numFmtId="0" fontId="6" fillId="27" borderId="115" xfId="50" applyFont="1" applyFill="1" applyBorder="1" applyAlignment="1">
      <alignment vertical="center" shrinkToFit="1"/>
    </xf>
    <xf numFmtId="0" fontId="6" fillId="27" borderId="116" xfId="50" applyFont="1" applyFill="1" applyBorder="1" applyAlignment="1">
      <alignment vertical="center" shrinkToFit="1"/>
    </xf>
    <xf numFmtId="0" fontId="11" fillId="26" borderId="0" xfId="50" applyFont="1" applyFill="1" applyAlignment="1">
      <alignment vertical="center" shrinkToFit="1"/>
    </xf>
    <xf numFmtId="177" fontId="10" fillId="26" borderId="85" xfId="50" applyNumberFormat="1" applyFont="1" applyFill="1" applyBorder="1" applyAlignment="1">
      <alignment vertical="center" shrinkToFit="1"/>
    </xf>
    <xf numFmtId="177" fontId="10" fillId="26" borderId="87" xfId="50" applyNumberFormat="1" applyFont="1" applyFill="1" applyBorder="1" applyAlignment="1">
      <alignment vertical="center" shrinkToFit="1"/>
    </xf>
    <xf numFmtId="177" fontId="10" fillId="26" borderId="89" xfId="50" applyNumberFormat="1" applyFont="1" applyFill="1" applyBorder="1" applyAlignment="1">
      <alignment vertical="center" shrinkToFit="1"/>
    </xf>
    <xf numFmtId="0" fontId="30" fillId="26" borderId="0" xfId="50" applyFont="1" applyFill="1" applyAlignment="1">
      <alignment vertical="center"/>
    </xf>
    <xf numFmtId="0" fontId="10" fillId="24" borderId="0" xfId="50" applyFont="1" applyFill="1" applyAlignment="1">
      <alignment vertical="center"/>
    </xf>
    <xf numFmtId="0" fontId="49" fillId="26" borderId="0" xfId="50" applyFont="1" applyFill="1" applyAlignment="1">
      <alignment vertical="center"/>
    </xf>
    <xf numFmtId="0" fontId="37" fillId="26" borderId="0" xfId="47" applyFont="1" applyFill="1" applyAlignment="1">
      <alignment vertical="center"/>
    </xf>
    <xf numFmtId="0" fontId="28" fillId="26" borderId="116" xfId="0" applyNumberFormat="1" applyFont="1" applyFill="1" applyBorder="1" applyAlignment="1"/>
    <xf numFmtId="0" fontId="28" fillId="26" borderId="0" xfId="0" applyNumberFormat="1" applyFont="1" applyFill="1" applyBorder="1" applyAlignment="1"/>
    <xf numFmtId="0" fontId="5" fillId="26" borderId="0" xfId="47" applyFont="1" applyFill="1" applyAlignment="1">
      <alignment vertical="center"/>
    </xf>
    <xf numFmtId="0" fontId="51" fillId="26" borderId="0" xfId="0" applyNumberFormat="1" applyFont="1" applyFill="1" applyBorder="1" applyAlignment="1">
      <alignment horizontal="center" vertical="center" shrinkToFit="1"/>
    </xf>
    <xf numFmtId="38" fontId="50" fillId="26" borderId="0" xfId="0" applyNumberFormat="1" applyFont="1" applyFill="1" applyBorder="1" applyAlignment="1">
      <alignment horizontal="center" vertical="center" shrinkToFit="1"/>
    </xf>
    <xf numFmtId="0" fontId="50" fillId="26" borderId="0" xfId="0" applyNumberFormat="1" applyFont="1" applyFill="1" applyBorder="1" applyAlignment="1">
      <alignment horizontal="center" vertical="center" shrinkToFit="1"/>
    </xf>
    <xf numFmtId="0" fontId="10" fillId="26" borderId="0" xfId="0" applyFont="1" applyFill="1" applyBorder="1" applyAlignment="1">
      <alignment horizontal="center" shrinkToFit="1"/>
    </xf>
    <xf numFmtId="0" fontId="5" fillId="26" borderId="0" xfId="47" applyFont="1" applyFill="1" applyBorder="1" applyAlignment="1">
      <alignment vertical="center"/>
    </xf>
    <xf numFmtId="0" fontId="52" fillId="28" borderId="23" xfId="0" applyNumberFormat="1" applyFont="1" applyFill="1" applyBorder="1" applyAlignment="1">
      <alignment horizontal="center" vertical="center" shrinkToFit="1"/>
    </xf>
    <xf numFmtId="38" fontId="52" fillId="28" borderId="116" xfId="0" applyNumberFormat="1" applyFont="1" applyFill="1" applyBorder="1" applyAlignment="1">
      <alignment horizontal="center" vertical="center" shrinkToFit="1"/>
    </xf>
    <xf numFmtId="38" fontId="52" fillId="28" borderId="41" xfId="0" applyNumberFormat="1" applyFont="1" applyFill="1" applyBorder="1" applyAlignment="1">
      <alignment horizontal="center" vertical="center" shrinkToFit="1"/>
    </xf>
    <xf numFmtId="0" fontId="27" fillId="26" borderId="0" xfId="0" applyNumberFormat="1" applyFont="1" applyFill="1" applyBorder="1" applyAlignment="1">
      <alignment horizontal="center" vertical="center" shrinkToFit="1"/>
    </xf>
    <xf numFmtId="38" fontId="53" fillId="28" borderId="23" xfId="0" applyNumberFormat="1" applyFont="1" applyFill="1" applyBorder="1" applyAlignment="1">
      <alignment horizontal="center" vertical="center" shrinkToFit="1"/>
    </xf>
    <xf numFmtId="38" fontId="53" fillId="28" borderId="116" xfId="0" applyNumberFormat="1" applyFont="1" applyFill="1" applyBorder="1" applyAlignment="1">
      <alignment horizontal="center" vertical="center" shrinkToFit="1"/>
    </xf>
    <xf numFmtId="38" fontId="53" fillId="28" borderId="41" xfId="0" applyNumberFormat="1" applyFont="1" applyFill="1" applyBorder="1" applyAlignment="1">
      <alignment horizontal="center" vertical="center" shrinkToFit="1"/>
    </xf>
    <xf numFmtId="38" fontId="53" fillId="26" borderId="0" xfId="0" applyNumberFormat="1" applyFont="1" applyFill="1" applyBorder="1" applyAlignment="1">
      <alignment horizontal="center" vertical="center" shrinkToFit="1"/>
    </xf>
    <xf numFmtId="0" fontId="53" fillId="26" borderId="0" xfId="0" applyNumberFormat="1" applyFont="1" applyFill="1" applyBorder="1" applyAlignment="1">
      <alignment horizontal="center" vertical="center" shrinkToFit="1"/>
    </xf>
    <xf numFmtId="38" fontId="53" fillId="28" borderId="23" xfId="0" applyNumberFormat="1" applyFont="1" applyFill="1" applyBorder="1" applyAlignment="1">
      <alignment vertical="center" shrinkToFit="1"/>
    </xf>
    <xf numFmtId="0" fontId="27" fillId="26" borderId="0" xfId="0" applyFont="1" applyFill="1" applyBorder="1" applyAlignment="1">
      <alignment horizontal="center" shrinkToFit="1"/>
    </xf>
    <xf numFmtId="38" fontId="53" fillId="29" borderId="23" xfId="0" applyNumberFormat="1" applyFont="1" applyFill="1" applyBorder="1" applyAlignment="1">
      <alignment horizontal="center" vertical="center" shrinkToFit="1"/>
    </xf>
    <xf numFmtId="38" fontId="53" fillId="29" borderId="116" xfId="0" applyNumberFormat="1" applyFont="1" applyFill="1" applyBorder="1" applyAlignment="1">
      <alignment horizontal="center" vertical="center" shrinkToFit="1"/>
    </xf>
    <xf numFmtId="38" fontId="53" fillId="29" borderId="41" xfId="0" applyNumberFormat="1" applyFont="1" applyFill="1" applyBorder="1" applyAlignment="1">
      <alignment horizontal="center" vertical="center" shrinkToFit="1"/>
    </xf>
    <xf numFmtId="38" fontId="53" fillId="29" borderId="23" xfId="0" applyNumberFormat="1" applyFont="1" applyFill="1" applyBorder="1" applyAlignment="1">
      <alignment vertical="center" shrinkToFit="1"/>
    </xf>
    <xf numFmtId="0" fontId="54" fillId="26" borderId="0" xfId="50" applyFont="1" applyFill="1" applyAlignment="1">
      <alignment vertical="center"/>
    </xf>
    <xf numFmtId="38" fontId="53" fillId="28" borderId="45" xfId="0" applyNumberFormat="1" applyFont="1" applyFill="1" applyBorder="1" applyAlignment="1">
      <alignment vertical="center" shrinkToFit="1"/>
    </xf>
    <xf numFmtId="38" fontId="53" fillId="28" borderId="77" xfId="0" applyNumberFormat="1" applyFont="1" applyFill="1" applyBorder="1" applyAlignment="1">
      <alignment vertical="center" shrinkToFit="1"/>
    </xf>
    <xf numFmtId="38" fontId="53" fillId="28" borderId="46" xfId="0" applyNumberFormat="1" applyFont="1" applyFill="1" applyBorder="1" applyAlignment="1">
      <alignment vertical="center" shrinkToFit="1"/>
    </xf>
    <xf numFmtId="0" fontId="11" fillId="24" borderId="0" xfId="0" applyFont="1" applyFill="1" applyBorder="1" applyAlignment="1">
      <alignment horizontal="right" vertical="center" shrinkToFit="1"/>
    </xf>
    <xf numFmtId="38" fontId="50" fillId="28" borderId="102" xfId="0" applyNumberFormat="1" applyFont="1" applyFill="1" applyBorder="1" applyAlignment="1">
      <alignment horizontal="center" vertical="center" shrinkToFit="1"/>
    </xf>
    <xf numFmtId="38" fontId="50" fillId="28" borderId="47" xfId="0" applyNumberFormat="1" applyFont="1" applyFill="1" applyBorder="1" applyAlignment="1">
      <alignment horizontal="center" vertical="center" shrinkToFit="1"/>
    </xf>
    <xf numFmtId="0" fontId="6" fillId="27" borderId="117" xfId="50" applyFont="1" applyFill="1" applyBorder="1" applyAlignment="1">
      <alignment vertical="center" shrinkToFit="1"/>
    </xf>
    <xf numFmtId="0" fontId="6" fillId="27" borderId="118" xfId="50" applyFont="1" applyFill="1" applyBorder="1" applyAlignment="1">
      <alignment vertical="center" shrinkToFit="1"/>
    </xf>
    <xf numFmtId="0" fontId="6" fillId="27" borderId="119" xfId="50" applyFont="1" applyFill="1" applyBorder="1" applyAlignment="1">
      <alignment vertical="center" shrinkToFit="1"/>
    </xf>
    <xf numFmtId="0" fontId="6" fillId="27" borderId="120" xfId="50" applyFont="1" applyFill="1" applyBorder="1" applyAlignment="1">
      <alignment vertical="center" shrinkToFit="1"/>
    </xf>
    <xf numFmtId="0" fontId="6" fillId="27" borderId="121" xfId="50" applyFont="1" applyFill="1" applyBorder="1" applyAlignment="1">
      <alignment vertical="center" shrinkToFit="1"/>
    </xf>
    <xf numFmtId="0" fontId="6" fillId="27" borderId="122" xfId="50" applyFont="1" applyFill="1" applyBorder="1" applyAlignment="1">
      <alignment vertical="center" shrinkToFit="1"/>
    </xf>
    <xf numFmtId="0" fontId="6" fillId="27" borderId="123" xfId="50" applyFont="1" applyFill="1" applyBorder="1" applyAlignment="1">
      <alignment vertical="center" shrinkToFit="1"/>
    </xf>
    <xf numFmtId="0" fontId="6" fillId="26" borderId="118" xfId="50" applyFont="1" applyFill="1" applyBorder="1" applyAlignment="1">
      <alignment horizontal="right" vertical="center" shrinkToFit="1"/>
    </xf>
    <xf numFmtId="0" fontId="6" fillId="26" borderId="119" xfId="50" applyFont="1" applyFill="1" applyBorder="1" applyAlignment="1">
      <alignment horizontal="right" vertical="center" shrinkToFit="1"/>
    </xf>
    <xf numFmtId="0" fontId="6" fillId="26" borderId="121" xfId="50" applyFont="1" applyFill="1" applyBorder="1" applyAlignment="1">
      <alignment horizontal="right" vertical="center" shrinkToFit="1"/>
    </xf>
    <xf numFmtId="0" fontId="6" fillId="26" borderId="122" xfId="50" applyFont="1" applyFill="1" applyBorder="1" applyAlignment="1">
      <alignment horizontal="right" vertical="center" shrinkToFit="1"/>
    </xf>
    <xf numFmtId="0" fontId="10" fillId="29" borderId="39" xfId="50" applyFont="1" applyFill="1" applyBorder="1" applyAlignment="1">
      <alignment vertical="center"/>
    </xf>
    <xf numFmtId="0" fontId="10" fillId="29" borderId="53" xfId="50" applyFont="1" applyFill="1" applyBorder="1" applyAlignment="1">
      <alignment vertical="center"/>
    </xf>
    <xf numFmtId="0" fontId="10" fillId="29" borderId="48" xfId="50" applyFont="1" applyFill="1" applyBorder="1" applyAlignment="1">
      <alignment vertical="center"/>
    </xf>
    <xf numFmtId="38" fontId="10" fillId="26" borderId="47" xfId="33" applyFont="1" applyFill="1" applyBorder="1" applyAlignment="1">
      <alignment vertical="center" shrinkToFit="1"/>
    </xf>
    <xf numFmtId="38" fontId="10" fillId="26" borderId="92" xfId="33" applyFont="1" applyFill="1" applyBorder="1" applyAlignment="1">
      <alignment vertical="center" shrinkToFit="1"/>
    </xf>
    <xf numFmtId="38" fontId="10" fillId="26" borderId="93" xfId="33" applyFont="1" applyFill="1" applyBorder="1" applyAlignment="1">
      <alignment vertical="center" shrinkToFit="1"/>
    </xf>
    <xf numFmtId="38" fontId="10" fillId="26" borderId="96" xfId="33" applyFont="1" applyFill="1" applyBorder="1" applyAlignment="1">
      <alignment vertical="center" shrinkToFit="1"/>
    </xf>
    <xf numFmtId="38" fontId="10" fillId="26" borderId="99" xfId="33" applyFont="1" applyFill="1" applyBorder="1" applyAlignment="1">
      <alignment vertical="center" shrinkToFit="1"/>
    </xf>
    <xf numFmtId="38" fontId="10" fillId="26" borderId="101" xfId="33" applyFont="1" applyFill="1" applyBorder="1" applyAlignment="1">
      <alignment vertical="center" shrinkToFit="1"/>
    </xf>
    <xf numFmtId="38" fontId="10" fillId="26" borderId="42" xfId="33" applyFont="1" applyFill="1" applyBorder="1" applyAlignment="1">
      <alignment vertical="center" shrinkToFit="1"/>
    </xf>
    <xf numFmtId="38" fontId="10" fillId="26" borderId="82" xfId="33" applyFont="1" applyFill="1" applyBorder="1" applyAlignment="1">
      <alignment vertical="center" shrinkToFit="1"/>
    </xf>
    <xf numFmtId="38" fontId="10" fillId="26" borderId="94" xfId="33" applyFont="1" applyFill="1" applyBorder="1" applyAlignment="1">
      <alignment vertical="center" shrinkToFit="1"/>
    </xf>
    <xf numFmtId="38" fontId="10" fillId="26" borderId="97" xfId="33" applyFont="1" applyFill="1" applyBorder="1" applyAlignment="1">
      <alignment vertical="center" shrinkToFit="1"/>
    </xf>
    <xf numFmtId="38" fontId="10" fillId="26" borderId="28" xfId="33" applyFont="1" applyFill="1" applyBorder="1" applyAlignment="1">
      <alignment vertical="center" shrinkToFit="1"/>
    </xf>
    <xf numFmtId="38" fontId="10" fillId="26" borderId="90" xfId="33" applyFont="1" applyFill="1" applyBorder="1" applyAlignment="1">
      <alignment vertical="center" shrinkToFit="1"/>
    </xf>
    <xf numFmtId="38" fontId="10" fillId="26" borderId="84" xfId="33" applyFont="1" applyFill="1" applyBorder="1" applyAlignment="1">
      <alignment vertical="center" shrinkToFit="1"/>
    </xf>
    <xf numFmtId="38" fontId="10" fillId="26" borderId="86" xfId="33" applyFont="1" applyFill="1" applyBorder="1" applyAlignment="1">
      <alignment vertical="center" shrinkToFit="1"/>
    </xf>
    <xf numFmtId="38" fontId="10" fillId="26" borderId="88" xfId="33" applyFont="1" applyFill="1" applyBorder="1" applyAlignment="1">
      <alignment vertical="center" shrinkToFit="1"/>
    </xf>
    <xf numFmtId="0" fontId="11" fillId="26" borderId="124" xfId="50" applyFont="1" applyFill="1" applyBorder="1" applyAlignment="1">
      <alignment horizontal="right" vertical="center" shrinkToFit="1"/>
    </xf>
    <xf numFmtId="0" fontId="11" fillId="26" borderId="125" xfId="50" applyFont="1" applyFill="1" applyBorder="1" applyAlignment="1">
      <alignment vertical="center" shrinkToFit="1"/>
    </xf>
    <xf numFmtId="0" fontId="6" fillId="26" borderId="123" xfId="50" applyFont="1" applyFill="1" applyBorder="1" applyAlignment="1">
      <alignment horizontal="right" vertical="center" shrinkToFit="1"/>
    </xf>
    <xf numFmtId="0" fontId="11" fillId="26" borderId="126" xfId="50" applyFont="1" applyFill="1" applyBorder="1" applyAlignment="1">
      <alignment horizontal="right" vertical="center" shrinkToFit="1"/>
    </xf>
    <xf numFmtId="0" fontId="11" fillId="26" borderId="127" xfId="50" applyFont="1" applyFill="1" applyBorder="1" applyAlignment="1">
      <alignment vertical="center" shrinkToFit="1"/>
    </xf>
    <xf numFmtId="38" fontId="27" fillId="26" borderId="25" xfId="33" applyFont="1" applyFill="1" applyBorder="1" applyAlignment="1">
      <alignment horizontal="right" vertical="center" shrinkToFit="1"/>
    </xf>
    <xf numFmtId="38" fontId="27" fillId="26" borderId="0" xfId="33" applyFont="1" applyFill="1" applyBorder="1" applyAlignment="1">
      <alignment horizontal="right" vertical="center" shrinkToFit="1"/>
    </xf>
    <xf numFmtId="38" fontId="27" fillId="26" borderId="26" xfId="33" applyFont="1" applyFill="1" applyBorder="1" applyAlignment="1">
      <alignment horizontal="right" vertical="center" shrinkToFit="1"/>
    </xf>
    <xf numFmtId="38" fontId="27" fillId="26" borderId="32" xfId="33" applyFont="1" applyFill="1" applyBorder="1" applyAlignment="1">
      <alignment horizontal="right" vertical="center" shrinkToFit="1"/>
    </xf>
    <xf numFmtId="38" fontId="27" fillId="26" borderId="10" xfId="33" applyFont="1" applyFill="1" applyBorder="1" applyAlignment="1">
      <alignment horizontal="right" vertical="center" shrinkToFit="1"/>
    </xf>
    <xf numFmtId="38" fontId="27" fillId="26" borderId="34" xfId="33" applyFont="1" applyFill="1" applyBorder="1" applyAlignment="1">
      <alignment horizontal="right" vertical="center" shrinkToFit="1"/>
    </xf>
    <xf numFmtId="0" fontId="11" fillId="25" borderId="129" xfId="0" applyFont="1" applyFill="1" applyBorder="1" applyAlignment="1">
      <alignment horizontal="right" vertical="center" shrinkToFit="1"/>
    </xf>
    <xf numFmtId="176" fontId="11" fillId="24" borderId="130" xfId="0" applyNumberFormat="1" applyFont="1" applyFill="1" applyBorder="1" applyAlignment="1">
      <alignment horizontal="right" vertical="center" shrinkToFit="1"/>
    </xf>
    <xf numFmtId="0" fontId="11" fillId="25" borderId="130" xfId="0" applyFont="1" applyFill="1" applyBorder="1" applyAlignment="1">
      <alignment horizontal="right" vertical="center" shrinkToFit="1"/>
    </xf>
    <xf numFmtId="176" fontId="11" fillId="24" borderId="128" xfId="0" applyNumberFormat="1" applyFont="1" applyFill="1" applyBorder="1" applyAlignment="1">
      <alignment horizontal="right" vertical="center" shrinkToFit="1"/>
    </xf>
    <xf numFmtId="0" fontId="11" fillId="25" borderId="128" xfId="0" applyFont="1" applyFill="1" applyBorder="1" applyAlignment="1">
      <alignment horizontal="right" vertical="center" shrinkToFit="1"/>
    </xf>
    <xf numFmtId="0" fontId="11" fillId="25" borderId="135" xfId="0" applyFont="1" applyFill="1" applyBorder="1" applyAlignment="1">
      <alignment horizontal="right" vertical="center" shrinkToFit="1"/>
    </xf>
    <xf numFmtId="176" fontId="11" fillId="24" borderId="136" xfId="0" applyNumberFormat="1" applyFont="1" applyFill="1" applyBorder="1" applyAlignment="1">
      <alignment horizontal="right" vertical="center" shrinkToFit="1"/>
    </xf>
    <xf numFmtId="0" fontId="11" fillId="25" borderId="136" xfId="0" applyFont="1" applyFill="1" applyBorder="1" applyAlignment="1">
      <alignment horizontal="right" vertical="center" shrinkToFit="1"/>
    </xf>
    <xf numFmtId="0" fontId="11" fillId="24" borderId="137" xfId="0" applyFont="1" applyFill="1" applyBorder="1" applyAlignment="1">
      <alignment horizontal="right" vertical="center" shrinkToFit="1"/>
    </xf>
    <xf numFmtId="0" fontId="11" fillId="24" borderId="136" xfId="0" applyFont="1" applyFill="1" applyBorder="1" applyAlignment="1">
      <alignment horizontal="right" vertical="center" shrinkToFit="1"/>
    </xf>
    <xf numFmtId="0" fontId="11" fillId="24" borderId="138" xfId="0" applyFont="1" applyFill="1" applyBorder="1" applyAlignment="1">
      <alignment horizontal="right" vertical="center" shrinkToFit="1"/>
    </xf>
    <xf numFmtId="0" fontId="11" fillId="24" borderId="128" xfId="0" applyFont="1" applyFill="1" applyBorder="1" applyAlignment="1">
      <alignment horizontal="right" vertical="center" shrinkToFit="1"/>
    </xf>
    <xf numFmtId="0" fontId="11" fillId="24" borderId="139" xfId="0" applyFont="1" applyFill="1" applyBorder="1" applyAlignment="1">
      <alignment horizontal="right" vertical="center" shrinkToFit="1"/>
    </xf>
    <xf numFmtId="176" fontId="11" fillId="24" borderId="140" xfId="0" applyNumberFormat="1" applyFont="1" applyFill="1" applyBorder="1" applyAlignment="1">
      <alignment horizontal="right" vertical="center" shrinkToFit="1"/>
    </xf>
    <xf numFmtId="0" fontId="11" fillId="24" borderId="140" xfId="0" applyFont="1" applyFill="1" applyBorder="1" applyAlignment="1">
      <alignment horizontal="right" vertical="center" shrinkToFit="1"/>
    </xf>
    <xf numFmtId="0" fontId="11" fillId="24" borderId="140" xfId="0" applyFont="1" applyFill="1" applyBorder="1" applyAlignment="1">
      <alignment horizontal="right" vertical="center" shrinkToFit="1"/>
    </xf>
    <xf numFmtId="0" fontId="11" fillId="24" borderId="135" xfId="0" applyFont="1" applyFill="1" applyBorder="1" applyAlignment="1">
      <alignment horizontal="right" vertical="center" shrinkToFit="1"/>
    </xf>
    <xf numFmtId="0" fontId="11" fillId="24" borderId="129" xfId="0" applyFont="1" applyFill="1" applyBorder="1" applyAlignment="1">
      <alignment horizontal="right" vertical="center" shrinkToFit="1"/>
    </xf>
    <xf numFmtId="0" fontId="11" fillId="24" borderId="144" xfId="0" applyFont="1" applyFill="1" applyBorder="1" applyAlignment="1">
      <alignment horizontal="right" vertical="center" shrinkToFit="1"/>
    </xf>
    <xf numFmtId="38" fontId="34" fillId="26" borderId="26" xfId="33" applyFont="1" applyFill="1" applyBorder="1" applyAlignment="1">
      <alignment horizontal="right" vertical="center" shrinkToFit="1"/>
    </xf>
    <xf numFmtId="38" fontId="34" fillId="26" borderId="32" xfId="33" applyFont="1" applyFill="1" applyBorder="1" applyAlignment="1">
      <alignment horizontal="right" vertical="center" shrinkToFit="1"/>
    </xf>
    <xf numFmtId="38" fontId="34" fillId="26" borderId="10" xfId="33" applyFont="1" applyFill="1" applyBorder="1" applyAlignment="1">
      <alignment horizontal="right" vertical="center" shrinkToFit="1"/>
    </xf>
    <xf numFmtId="38" fontId="34" fillId="26" borderId="34" xfId="33" applyFont="1" applyFill="1" applyBorder="1" applyAlignment="1">
      <alignment horizontal="right" vertical="center" shrinkToFit="1"/>
    </xf>
    <xf numFmtId="0" fontId="10" fillId="29" borderId="31" xfId="50" applyFont="1" applyFill="1" applyBorder="1" applyAlignment="1">
      <alignment vertical="center" shrinkToFit="1"/>
    </xf>
    <xf numFmtId="0" fontId="10" fillId="29" borderId="13" xfId="50" applyFont="1" applyFill="1" applyBorder="1" applyAlignment="1">
      <alignment vertical="center" shrinkToFit="1"/>
    </xf>
    <xf numFmtId="0" fontId="10" fillId="29" borderId="49" xfId="50" applyFont="1" applyFill="1" applyBorder="1" applyAlignment="1">
      <alignment vertical="center" shrinkToFit="1"/>
    </xf>
    <xf numFmtId="0" fontId="10" fillId="29" borderId="43" xfId="50" applyFont="1" applyFill="1" applyBorder="1" applyAlignment="1">
      <alignment vertical="center" shrinkToFit="1"/>
    </xf>
    <xf numFmtId="0" fontId="10" fillId="29" borderId="47" xfId="50" applyFont="1" applyFill="1" applyBorder="1" applyAlignment="1">
      <alignment vertical="center" shrinkToFit="1"/>
    </xf>
    <xf numFmtId="0" fontId="10" fillId="29" borderId="42" xfId="50" applyFont="1" applyFill="1" applyBorder="1" applyAlignment="1">
      <alignment vertical="center" shrinkToFit="1"/>
    </xf>
    <xf numFmtId="38" fontId="10" fillId="29" borderId="31" xfId="50" applyNumberFormat="1" applyFont="1" applyFill="1" applyBorder="1" applyAlignment="1">
      <alignment vertical="center" shrinkToFit="1"/>
    </xf>
    <xf numFmtId="38" fontId="10" fillId="29" borderId="49" xfId="50" applyNumberFormat="1" applyFont="1" applyFill="1" applyBorder="1" applyAlignment="1">
      <alignment vertical="center" shrinkToFit="1"/>
    </xf>
    <xf numFmtId="38" fontId="10" fillId="29" borderId="47" xfId="50" applyNumberFormat="1" applyFont="1" applyFill="1" applyBorder="1" applyAlignment="1">
      <alignment vertical="center" shrinkToFit="1"/>
    </xf>
    <xf numFmtId="0" fontId="55" fillId="26" borderId="25" xfId="50" applyFont="1" applyFill="1" applyBorder="1" applyAlignment="1">
      <alignment vertical="center" shrinkToFit="1"/>
    </xf>
    <xf numFmtId="38" fontId="55" fillId="26" borderId="26" xfId="34" applyFont="1" applyFill="1" applyBorder="1" applyAlignment="1">
      <alignment vertical="center" shrinkToFit="1"/>
    </xf>
    <xf numFmtId="38" fontId="55" fillId="26" borderId="36" xfId="34" applyFont="1" applyFill="1" applyBorder="1" applyAlignment="1">
      <alignment horizontal="center" vertical="center" shrinkToFit="1"/>
    </xf>
    <xf numFmtId="0" fontId="56" fillId="26" borderId="25" xfId="50" applyFont="1" applyFill="1" applyBorder="1" applyAlignment="1">
      <alignment vertical="center" shrinkToFit="1"/>
    </xf>
    <xf numFmtId="38" fontId="56" fillId="26" borderId="26" xfId="34" applyFont="1" applyFill="1" applyBorder="1" applyAlignment="1">
      <alignment horizontal="left" vertical="center" shrinkToFit="1"/>
    </xf>
    <xf numFmtId="0" fontId="52" fillId="26" borderId="0" xfId="0" applyNumberFormat="1" applyFont="1" applyFill="1" applyBorder="1" applyAlignment="1">
      <alignment horizontal="center" vertical="center" shrinkToFit="1"/>
    </xf>
    <xf numFmtId="38" fontId="52" fillId="26" borderId="0" xfId="0" applyNumberFormat="1" applyFont="1" applyFill="1" applyBorder="1" applyAlignment="1">
      <alignment horizontal="center" vertical="center" shrinkToFit="1"/>
    </xf>
    <xf numFmtId="0" fontId="27" fillId="26" borderId="81" xfId="50" applyFont="1" applyFill="1" applyBorder="1" applyAlignment="1">
      <alignment vertical="center" shrinkToFit="1"/>
    </xf>
    <xf numFmtId="38" fontId="27" fillId="26" borderId="81" xfId="34" applyFont="1" applyFill="1" applyBorder="1" applyAlignment="1">
      <alignment horizontal="center" vertical="center" shrinkToFit="1"/>
    </xf>
    <xf numFmtId="0" fontId="7" fillId="26" borderId="81" xfId="0" applyFont="1" applyFill="1" applyBorder="1" applyAlignment="1">
      <alignment horizontal="right" vertical="center" shrinkToFit="1"/>
    </xf>
    <xf numFmtId="176" fontId="7" fillId="26" borderId="81" xfId="0" applyNumberFormat="1" applyFont="1" applyFill="1" applyBorder="1" applyAlignment="1">
      <alignment horizontal="right" vertical="center" shrinkToFit="1"/>
    </xf>
    <xf numFmtId="38" fontId="34" fillId="26" borderId="81" xfId="33" applyFont="1" applyFill="1" applyBorder="1" applyAlignment="1">
      <alignment horizontal="right" vertical="center" shrinkToFit="1"/>
    </xf>
    <xf numFmtId="0" fontId="30" fillId="26" borderId="81" xfId="50" applyFont="1" applyFill="1" applyBorder="1" applyAlignment="1">
      <alignment horizontal="left" vertical="center"/>
    </xf>
    <xf numFmtId="38" fontId="30" fillId="26" borderId="81" xfId="34" applyFont="1" applyFill="1" applyBorder="1" applyAlignment="1">
      <alignment horizontal="left" vertical="center"/>
    </xf>
    <xf numFmtId="177" fontId="11" fillId="26" borderId="81" xfId="50" applyNumberFormat="1" applyFont="1" applyFill="1" applyBorder="1" applyAlignment="1">
      <alignment vertical="center"/>
    </xf>
    <xf numFmtId="0" fontId="11" fillId="26" borderId="81" xfId="50" applyFont="1" applyFill="1" applyBorder="1" applyAlignment="1">
      <alignment horizontal="center" vertical="center"/>
    </xf>
    <xf numFmtId="0" fontId="40" fillId="26" borderId="81" xfId="50" applyFont="1" applyFill="1" applyBorder="1" applyAlignment="1">
      <alignment vertical="center" shrinkToFit="1"/>
    </xf>
    <xf numFmtId="0" fontId="7" fillId="26" borderId="81" xfId="0" applyFont="1" applyFill="1" applyBorder="1" applyAlignment="1">
      <alignment horizontal="center" vertical="center" shrinkToFit="1"/>
    </xf>
    <xf numFmtId="0" fontId="6" fillId="26" borderId="81" xfId="0" applyFont="1" applyFill="1" applyBorder="1" applyAlignment="1">
      <alignment horizontal="right" vertical="center" shrinkToFit="1"/>
    </xf>
    <xf numFmtId="0" fontId="42" fillId="26" borderId="0" xfId="50" applyFont="1" applyFill="1" applyAlignment="1">
      <alignment vertical="center"/>
    </xf>
    <xf numFmtId="0" fontId="10" fillId="26" borderId="0" xfId="50" applyFont="1" applyFill="1" applyBorder="1" applyAlignment="1">
      <alignment vertical="center" shrinkToFit="1"/>
    </xf>
    <xf numFmtId="38" fontId="10" fillId="26" borderId="0" xfId="34" applyFont="1" applyFill="1" applyBorder="1" applyAlignment="1">
      <alignment horizontal="center" vertical="center"/>
    </xf>
    <xf numFmtId="0" fontId="57" fillId="26" borderId="0" xfId="50" applyFont="1" applyFill="1" applyAlignment="1">
      <alignment vertical="center"/>
    </xf>
    <xf numFmtId="0" fontId="11" fillId="25" borderId="145" xfId="0" applyFont="1" applyFill="1" applyBorder="1" applyAlignment="1">
      <alignment horizontal="right" vertical="center" shrinkToFit="1"/>
    </xf>
    <xf numFmtId="176" fontId="11" fillId="24" borderId="146" xfId="0" applyNumberFormat="1" applyFont="1" applyFill="1" applyBorder="1" applyAlignment="1">
      <alignment horizontal="right" vertical="center" shrinkToFit="1"/>
    </xf>
    <xf numFmtId="0" fontId="11" fillId="25" borderId="146" xfId="0" applyFont="1" applyFill="1" applyBorder="1" applyAlignment="1">
      <alignment horizontal="right" vertical="center" shrinkToFit="1"/>
    </xf>
    <xf numFmtId="38" fontId="10" fillId="29" borderId="102" xfId="50" applyNumberFormat="1" applyFont="1" applyFill="1" applyBorder="1" applyAlignment="1">
      <alignment horizontal="center" vertical="center" shrinkToFit="1"/>
    </xf>
    <xf numFmtId="0" fontId="10" fillId="29" borderId="103" xfId="50" applyFont="1" applyFill="1" applyBorder="1" applyAlignment="1">
      <alignment horizontal="center" vertical="center" shrinkToFit="1"/>
    </xf>
    <xf numFmtId="38" fontId="10" fillId="29" borderId="103" xfId="50" applyNumberFormat="1" applyFont="1" applyFill="1" applyBorder="1" applyAlignment="1">
      <alignment horizontal="center" vertical="center" shrinkToFit="1"/>
    </xf>
    <xf numFmtId="0" fontId="10" fillId="29" borderId="104" xfId="50" applyFont="1" applyFill="1" applyBorder="1" applyAlignment="1">
      <alignment horizontal="center" vertical="center" shrinkToFit="1"/>
    </xf>
    <xf numFmtId="38" fontId="10" fillId="29" borderId="47" xfId="50" applyNumberFormat="1" applyFont="1" applyFill="1" applyBorder="1" applyAlignment="1">
      <alignment horizontal="center" vertical="center" shrinkToFit="1"/>
    </xf>
    <xf numFmtId="0" fontId="10" fillId="29" borderId="42" xfId="50" applyFont="1" applyFill="1" applyBorder="1" applyAlignment="1">
      <alignment horizontal="center" vertical="center" shrinkToFit="1"/>
    </xf>
    <xf numFmtId="38" fontId="10" fillId="29" borderId="42" xfId="50" applyNumberFormat="1" applyFont="1" applyFill="1" applyBorder="1" applyAlignment="1">
      <alignment horizontal="center" vertical="center" shrinkToFit="1"/>
    </xf>
    <xf numFmtId="0" fontId="10" fillId="29" borderId="48" xfId="50" applyFont="1" applyFill="1" applyBorder="1" applyAlignment="1">
      <alignment horizontal="center" vertical="center" shrinkToFit="1"/>
    </xf>
    <xf numFmtId="0" fontId="27" fillId="24" borderId="33" xfId="0" applyFont="1" applyFill="1" applyBorder="1" applyAlignment="1">
      <alignment horizontal="center" vertical="center" shrinkToFit="1"/>
    </xf>
    <xf numFmtId="0" fontId="27" fillId="24" borderId="10" xfId="0" applyFont="1" applyFill="1" applyBorder="1" applyAlignment="1">
      <alignment horizontal="center" vertical="center" shrinkToFit="1"/>
    </xf>
    <xf numFmtId="0" fontId="27" fillId="24" borderId="44" xfId="0" applyFont="1" applyFill="1" applyBorder="1" applyAlignment="1">
      <alignment horizontal="center" vertical="center" shrinkToFit="1"/>
    </xf>
    <xf numFmtId="177" fontId="41" fillId="26" borderId="30" xfId="0" applyNumberFormat="1" applyFont="1" applyFill="1" applyBorder="1" applyAlignment="1">
      <alignment horizontal="center" vertical="center" shrinkToFit="1"/>
    </xf>
    <xf numFmtId="177" fontId="41" fillId="26" borderId="13" xfId="0" applyNumberFormat="1" applyFont="1" applyFill="1" applyBorder="1" applyAlignment="1">
      <alignment horizontal="center" vertical="center" shrinkToFit="1"/>
    </xf>
    <xf numFmtId="177" fontId="41" fillId="26" borderId="37" xfId="0" applyNumberFormat="1" applyFont="1" applyFill="1" applyBorder="1" applyAlignment="1">
      <alignment horizontal="center" vertical="center" shrinkToFit="1"/>
    </xf>
    <xf numFmtId="177" fontId="41" fillId="26" borderId="25" xfId="0" applyNumberFormat="1" applyFont="1" applyFill="1" applyBorder="1" applyAlignment="1">
      <alignment horizontal="center" vertical="center" shrinkToFit="1"/>
    </xf>
    <xf numFmtId="177" fontId="41" fillId="26" borderId="0" xfId="0" applyNumberFormat="1" applyFont="1" applyFill="1" applyBorder="1" applyAlignment="1">
      <alignment horizontal="center" vertical="center" shrinkToFit="1"/>
    </xf>
    <xf numFmtId="177" fontId="41" fillId="26" borderId="26" xfId="0" applyNumberFormat="1" applyFont="1" applyFill="1" applyBorder="1" applyAlignment="1">
      <alignment horizontal="center" vertical="center" shrinkToFit="1"/>
    </xf>
    <xf numFmtId="0" fontId="27" fillId="24" borderId="38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/>
    </xf>
    <xf numFmtId="0" fontId="27" fillId="24" borderId="56" xfId="0" applyFont="1" applyFill="1" applyBorder="1" applyAlignment="1">
      <alignment horizontal="center" vertical="center"/>
    </xf>
    <xf numFmtId="177" fontId="41" fillId="26" borderId="38" xfId="0" applyNumberFormat="1" applyFont="1" applyFill="1" applyBorder="1" applyAlignment="1">
      <alignment horizontal="center" vertical="center" shrinkToFit="1"/>
    </xf>
    <xf numFmtId="177" fontId="41" fillId="26" borderId="19" xfId="0" applyNumberFormat="1" applyFont="1" applyFill="1" applyBorder="1" applyAlignment="1">
      <alignment horizontal="center" vertical="center" shrinkToFit="1"/>
    </xf>
    <xf numFmtId="177" fontId="41" fillId="26" borderId="56" xfId="0" applyNumberFormat="1" applyFont="1" applyFill="1" applyBorder="1" applyAlignment="1">
      <alignment horizontal="center" vertical="center" shrinkToFit="1"/>
    </xf>
    <xf numFmtId="0" fontId="6" fillId="24" borderId="26" xfId="0" applyNumberFormat="1" applyFont="1" applyFill="1" applyBorder="1" applyAlignment="1">
      <alignment horizontal="center" vertical="center" shrinkToFit="1"/>
    </xf>
    <xf numFmtId="0" fontId="6" fillId="24" borderId="36" xfId="0" applyNumberFormat="1" applyFont="1" applyFill="1" applyBorder="1" applyAlignment="1">
      <alignment horizontal="center" vertical="center" shrinkToFit="1"/>
    </xf>
    <xf numFmtId="0" fontId="6" fillId="24" borderId="39" xfId="0" applyFont="1" applyFill="1" applyBorder="1" applyAlignment="1">
      <alignment horizontal="right" vertical="center" shrinkToFit="1"/>
    </xf>
    <xf numFmtId="0" fontId="6" fillId="24" borderId="40" xfId="0" applyFont="1" applyFill="1" applyBorder="1" applyAlignment="1">
      <alignment horizontal="right" vertical="center" shrinkToFit="1"/>
    </xf>
    <xf numFmtId="0" fontId="6" fillId="24" borderId="44" xfId="0" applyFont="1" applyFill="1" applyBorder="1" applyAlignment="1">
      <alignment horizontal="right" vertical="center" shrinkToFit="1"/>
    </xf>
    <xf numFmtId="0" fontId="6" fillId="24" borderId="57" xfId="0" applyFont="1" applyFill="1" applyBorder="1" applyAlignment="1">
      <alignment horizontal="right" vertical="center" shrinkToFit="1"/>
    </xf>
    <xf numFmtId="0" fontId="6" fillId="24" borderId="58" xfId="0" applyFont="1" applyFill="1" applyBorder="1" applyAlignment="1">
      <alignment horizontal="right" vertical="center" shrinkToFit="1"/>
    </xf>
    <xf numFmtId="0" fontId="6" fillId="24" borderId="59" xfId="0" applyFont="1" applyFill="1" applyBorder="1" applyAlignment="1">
      <alignment horizontal="right" vertical="center" shrinkToFit="1"/>
    </xf>
    <xf numFmtId="0" fontId="6" fillId="24" borderId="60" xfId="0" applyFont="1" applyFill="1" applyBorder="1" applyAlignment="1">
      <alignment horizontal="right" vertical="center" shrinkToFit="1"/>
    </xf>
    <xf numFmtId="0" fontId="6" fillId="24" borderId="61" xfId="0" applyFont="1" applyFill="1" applyBorder="1" applyAlignment="1">
      <alignment horizontal="right" vertical="center" shrinkToFit="1"/>
    </xf>
    <xf numFmtId="0" fontId="6" fillId="24" borderId="62" xfId="0" applyFont="1" applyFill="1" applyBorder="1" applyAlignment="1">
      <alignment horizontal="right" vertical="center" shrinkToFit="1"/>
    </xf>
    <xf numFmtId="0" fontId="6" fillId="24" borderId="63" xfId="0" applyFont="1" applyFill="1" applyBorder="1" applyAlignment="1">
      <alignment horizontal="right" vertical="center" shrinkToFit="1"/>
    </xf>
    <xf numFmtId="0" fontId="6" fillId="24" borderId="64" xfId="0" applyFont="1" applyFill="1" applyBorder="1" applyAlignment="1">
      <alignment horizontal="right" vertical="center" shrinkToFit="1"/>
    </xf>
    <xf numFmtId="0" fontId="6" fillId="24" borderId="65" xfId="0" applyFont="1" applyFill="1" applyBorder="1" applyAlignment="1">
      <alignment horizontal="right" vertical="center" shrinkToFit="1"/>
    </xf>
    <xf numFmtId="0" fontId="6" fillId="24" borderId="56" xfId="0" applyNumberFormat="1" applyFont="1" applyFill="1" applyBorder="1" applyAlignment="1">
      <alignment horizontal="center" vertical="center" shrinkToFit="1"/>
    </xf>
    <xf numFmtId="0" fontId="27" fillId="24" borderId="16" xfId="0" applyFont="1" applyFill="1" applyBorder="1" applyAlignment="1">
      <alignment horizontal="center" shrinkToFit="1"/>
    </xf>
    <xf numFmtId="0" fontId="27" fillId="24" borderId="14" xfId="0" applyFont="1" applyFill="1" applyBorder="1" applyAlignment="1">
      <alignment horizontal="center" shrinkToFit="1"/>
    </xf>
    <xf numFmtId="0" fontId="27" fillId="24" borderId="15" xfId="0" applyFont="1" applyFill="1" applyBorder="1" applyAlignment="1">
      <alignment horizontal="center" shrinkToFit="1"/>
    </xf>
    <xf numFmtId="0" fontId="27" fillId="24" borderId="12" xfId="0" applyFont="1" applyFill="1" applyBorder="1" applyAlignment="1">
      <alignment horizontal="center" shrinkToFit="1"/>
    </xf>
    <xf numFmtId="0" fontId="27" fillId="24" borderId="11" xfId="0" applyFont="1" applyFill="1" applyBorder="1" applyAlignment="1">
      <alignment horizontal="center" shrinkToFit="1"/>
    </xf>
    <xf numFmtId="0" fontId="27" fillId="24" borderId="15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25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/>
    </xf>
    <xf numFmtId="0" fontId="6" fillId="24" borderId="37" xfId="0" applyNumberFormat="1" applyFont="1" applyFill="1" applyBorder="1" applyAlignment="1">
      <alignment horizontal="center" vertical="center" shrinkToFit="1"/>
    </xf>
    <xf numFmtId="0" fontId="11" fillId="24" borderId="57" xfId="0" applyFont="1" applyFill="1" applyBorder="1" applyAlignment="1">
      <alignment horizontal="right" vertical="center" shrinkToFit="1"/>
    </xf>
    <xf numFmtId="0" fontId="11" fillId="24" borderId="58" xfId="0" applyFont="1" applyFill="1" applyBorder="1" applyAlignment="1">
      <alignment horizontal="right" vertical="center" shrinkToFit="1"/>
    </xf>
    <xf numFmtId="0" fontId="11" fillId="24" borderId="66" xfId="0" applyFont="1" applyFill="1" applyBorder="1" applyAlignment="1">
      <alignment horizontal="right" vertical="center" shrinkToFit="1"/>
    </xf>
    <xf numFmtId="0" fontId="11" fillId="24" borderId="60" xfId="0" applyFont="1" applyFill="1" applyBorder="1" applyAlignment="1">
      <alignment horizontal="right" vertical="center" shrinkToFit="1"/>
    </xf>
    <xf numFmtId="0" fontId="11" fillId="24" borderId="61" xfId="0" applyFont="1" applyFill="1" applyBorder="1" applyAlignment="1">
      <alignment horizontal="right" vertical="center" shrinkToFit="1"/>
    </xf>
    <xf numFmtId="0" fontId="11" fillId="24" borderId="67" xfId="0" applyFont="1" applyFill="1" applyBorder="1" applyAlignment="1">
      <alignment horizontal="right" vertical="center" shrinkToFit="1"/>
    </xf>
    <xf numFmtId="0" fontId="11" fillId="24" borderId="63" xfId="0" applyFont="1" applyFill="1" applyBorder="1" applyAlignment="1">
      <alignment horizontal="right" vertical="center" shrinkToFit="1"/>
    </xf>
    <xf numFmtId="0" fontId="11" fillId="24" borderId="64" xfId="0" applyFont="1" applyFill="1" applyBorder="1" applyAlignment="1">
      <alignment horizontal="right" vertical="center" shrinkToFit="1"/>
    </xf>
    <xf numFmtId="0" fontId="11" fillId="24" borderId="78" xfId="0" applyFont="1" applyFill="1" applyBorder="1" applyAlignment="1">
      <alignment horizontal="right" vertical="center" shrinkToFit="1"/>
    </xf>
    <xf numFmtId="0" fontId="11" fillId="24" borderId="26" xfId="0" applyNumberFormat="1" applyFont="1" applyFill="1" applyBorder="1" applyAlignment="1">
      <alignment horizontal="center" vertical="center" shrinkToFit="1"/>
    </xf>
    <xf numFmtId="0" fontId="11" fillId="24" borderId="36" xfId="0" applyNumberFormat="1" applyFont="1" applyFill="1" applyBorder="1" applyAlignment="1">
      <alignment horizontal="center" vertical="center" shrinkToFit="1"/>
    </xf>
    <xf numFmtId="0" fontId="27" fillId="26" borderId="25" xfId="0" applyFont="1" applyFill="1" applyBorder="1" applyAlignment="1">
      <alignment horizontal="center" vertical="center"/>
    </xf>
    <xf numFmtId="0" fontId="27" fillId="26" borderId="0" xfId="0" applyFont="1" applyFill="1" applyBorder="1" applyAlignment="1">
      <alignment horizontal="center" vertical="center"/>
    </xf>
    <xf numFmtId="0" fontId="27" fillId="26" borderId="26" xfId="0" applyFont="1" applyFill="1" applyBorder="1" applyAlignment="1">
      <alignment horizontal="center" vertical="center"/>
    </xf>
    <xf numFmtId="177" fontId="38" fillId="26" borderId="31" xfId="50" applyNumberFormat="1" applyFont="1" applyFill="1" applyBorder="1" applyAlignment="1">
      <alignment horizontal="center" vertical="center" shrinkToFit="1"/>
    </xf>
    <xf numFmtId="177" fontId="38" fillId="26" borderId="13" xfId="50" applyNumberFormat="1" applyFont="1" applyFill="1" applyBorder="1" applyAlignment="1">
      <alignment horizontal="center" vertical="center" shrinkToFit="1"/>
    </xf>
    <xf numFmtId="177" fontId="38" fillId="26" borderId="39" xfId="50" applyNumberFormat="1" applyFont="1" applyFill="1" applyBorder="1" applyAlignment="1">
      <alignment horizontal="center" vertical="center" shrinkToFit="1"/>
    </xf>
    <xf numFmtId="177" fontId="38" fillId="26" borderId="105" xfId="50" applyNumberFormat="1" applyFont="1" applyFill="1" applyBorder="1" applyAlignment="1">
      <alignment horizontal="center" vertical="center" shrinkToFit="1"/>
    </xf>
    <xf numFmtId="177" fontId="38" fillId="26" borderId="106" xfId="50" applyNumberFormat="1" applyFont="1" applyFill="1" applyBorder="1" applyAlignment="1">
      <alignment horizontal="center" vertical="center" shrinkToFit="1"/>
    </xf>
    <xf numFmtId="177" fontId="38" fillId="26" borderId="107" xfId="50" applyNumberFormat="1" applyFont="1" applyFill="1" applyBorder="1" applyAlignment="1">
      <alignment horizontal="center" vertical="center" shrinkToFit="1"/>
    </xf>
    <xf numFmtId="177" fontId="38" fillId="26" borderId="108" xfId="50" applyNumberFormat="1" applyFont="1" applyFill="1" applyBorder="1" applyAlignment="1">
      <alignment horizontal="center" vertical="center" shrinkToFit="1"/>
    </xf>
    <xf numFmtId="177" fontId="38" fillId="26" borderId="109" xfId="50" applyNumberFormat="1" applyFont="1" applyFill="1" applyBorder="1" applyAlignment="1">
      <alignment horizontal="center" vertical="center" shrinkToFit="1"/>
    </xf>
    <xf numFmtId="177" fontId="38" fillId="26" borderId="110" xfId="50" applyNumberFormat="1" applyFont="1" applyFill="1" applyBorder="1" applyAlignment="1">
      <alignment horizontal="center" vertical="center" shrinkToFit="1"/>
    </xf>
    <xf numFmtId="177" fontId="38" fillId="26" borderId="23" xfId="50" applyNumberFormat="1" applyFont="1" applyFill="1" applyBorder="1" applyAlignment="1">
      <alignment horizontal="center" vertical="center" shrinkToFit="1"/>
    </xf>
    <xf numFmtId="177" fontId="38" fillId="26" borderId="111" xfId="50" applyNumberFormat="1" applyFont="1" applyFill="1" applyBorder="1" applyAlignment="1">
      <alignment horizontal="center" vertical="center" shrinkToFit="1"/>
    </xf>
    <xf numFmtId="177" fontId="38" fillId="26" borderId="112" xfId="50" applyNumberFormat="1" applyFont="1" applyFill="1" applyBorder="1" applyAlignment="1">
      <alignment horizontal="center" vertical="center" shrinkToFit="1"/>
    </xf>
    <xf numFmtId="0" fontId="11" fillId="24" borderId="39" xfId="0" applyFont="1" applyFill="1" applyBorder="1" applyAlignment="1">
      <alignment horizontal="right" vertical="center" shrinkToFit="1"/>
    </xf>
    <xf numFmtId="0" fontId="11" fillId="24" borderId="40" xfId="0" applyFont="1" applyFill="1" applyBorder="1" applyAlignment="1">
      <alignment horizontal="right" vertical="center" shrinkToFit="1"/>
    </xf>
    <xf numFmtId="0" fontId="11" fillId="24" borderId="44" xfId="0" applyFont="1" applyFill="1" applyBorder="1" applyAlignment="1">
      <alignment horizontal="right" vertical="center" shrinkToFit="1"/>
    </xf>
    <xf numFmtId="0" fontId="27" fillId="24" borderId="32" xfId="0" applyFont="1" applyFill="1" applyBorder="1" applyAlignment="1">
      <alignment horizontal="center" vertical="center" shrinkToFit="1"/>
    </xf>
    <xf numFmtId="0" fontId="27" fillId="24" borderId="34" xfId="0" applyFont="1" applyFill="1" applyBorder="1" applyAlignment="1">
      <alignment horizontal="center" vertical="center" shrinkToFit="1"/>
    </xf>
    <xf numFmtId="0" fontId="36" fillId="26" borderId="38" xfId="50" applyFont="1" applyFill="1" applyBorder="1" applyAlignment="1">
      <alignment horizontal="left" vertical="center" shrinkToFit="1"/>
    </xf>
    <xf numFmtId="0" fontId="36" fillId="26" borderId="56" xfId="50" applyFont="1" applyFill="1" applyBorder="1" applyAlignment="1">
      <alignment horizontal="left" vertical="center" shrinkToFit="1"/>
    </xf>
    <xf numFmtId="0" fontId="36" fillId="26" borderId="32" xfId="50" applyFont="1" applyFill="1" applyBorder="1" applyAlignment="1">
      <alignment horizontal="left" vertical="center" shrinkToFit="1"/>
    </xf>
    <xf numFmtId="0" fontId="36" fillId="26" borderId="34" xfId="50" applyFont="1" applyFill="1" applyBorder="1" applyAlignment="1">
      <alignment horizontal="left" vertical="center" shrinkToFit="1"/>
    </xf>
    <xf numFmtId="0" fontId="27" fillId="24" borderId="38" xfId="0" applyFont="1" applyFill="1" applyBorder="1" applyAlignment="1">
      <alignment horizontal="center" vertical="center" shrinkToFit="1"/>
    </xf>
    <xf numFmtId="0" fontId="27" fillId="24" borderId="19" xfId="0" applyFont="1" applyFill="1" applyBorder="1" applyAlignment="1">
      <alignment horizontal="center" vertical="center" shrinkToFit="1"/>
    </xf>
    <xf numFmtId="0" fontId="27" fillId="24" borderId="55" xfId="0" applyFont="1" applyFill="1" applyBorder="1" applyAlignment="1">
      <alignment horizontal="center" vertical="center" shrinkToFit="1"/>
    </xf>
    <xf numFmtId="0" fontId="27" fillId="24" borderId="35" xfId="0" applyFont="1" applyFill="1" applyBorder="1" applyAlignment="1">
      <alignment horizontal="center" vertical="center" shrinkToFit="1"/>
    </xf>
    <xf numFmtId="0" fontId="6" fillId="24" borderId="55" xfId="0" applyNumberFormat="1" applyFont="1" applyFill="1" applyBorder="1" applyAlignment="1">
      <alignment horizontal="center" vertical="center" shrinkToFit="1"/>
    </xf>
    <xf numFmtId="0" fontId="6" fillId="24" borderId="40" xfId="0" applyNumberFormat="1" applyFont="1" applyFill="1" applyBorder="1" applyAlignment="1">
      <alignment horizontal="center" vertical="center" shrinkToFit="1"/>
    </xf>
    <xf numFmtId="0" fontId="6" fillId="24" borderId="41" xfId="0" applyNumberFormat="1" applyFont="1" applyFill="1" applyBorder="1" applyAlignment="1">
      <alignment horizontal="center" vertical="center" shrinkToFit="1"/>
    </xf>
    <xf numFmtId="0" fontId="40" fillId="26" borderId="0" xfId="50" applyFont="1" applyFill="1" applyBorder="1" applyAlignment="1">
      <alignment horizontal="left" vertical="center" shrinkToFit="1"/>
    </xf>
    <xf numFmtId="0" fontId="38" fillId="26" borderId="0" xfId="50" applyFont="1" applyFill="1" applyAlignment="1">
      <alignment horizontal="left" vertical="center"/>
    </xf>
    <xf numFmtId="0" fontId="11" fillId="24" borderId="40" xfId="0" applyNumberFormat="1" applyFont="1" applyFill="1" applyBorder="1" applyAlignment="1">
      <alignment horizontal="center" vertical="center" shrinkToFit="1"/>
    </xf>
    <xf numFmtId="0" fontId="11" fillId="24" borderId="41" xfId="0" applyNumberFormat="1" applyFont="1" applyFill="1" applyBorder="1" applyAlignment="1">
      <alignment horizontal="center" vertical="center" shrinkToFit="1"/>
    </xf>
    <xf numFmtId="0" fontId="11" fillId="24" borderId="37" xfId="0" applyNumberFormat="1" applyFont="1" applyFill="1" applyBorder="1" applyAlignment="1">
      <alignment horizontal="center" vertical="center" shrinkToFit="1"/>
    </xf>
    <xf numFmtId="0" fontId="11" fillId="24" borderId="13" xfId="0" applyFont="1" applyFill="1" applyBorder="1" applyAlignment="1">
      <alignment horizontal="right" vertical="center" shrinkToFit="1"/>
    </xf>
    <xf numFmtId="0" fontId="11" fillId="24" borderId="0" xfId="0" applyFont="1" applyFill="1" applyBorder="1" applyAlignment="1">
      <alignment horizontal="right" vertical="center" shrinkToFit="1"/>
    </xf>
    <xf numFmtId="0" fontId="11" fillId="24" borderId="39" xfId="0" applyNumberFormat="1" applyFont="1" applyFill="1" applyBorder="1" applyAlignment="1">
      <alignment horizontal="center" vertical="center" shrinkToFit="1"/>
    </xf>
    <xf numFmtId="0" fontId="11" fillId="24" borderId="55" xfId="0" applyNumberFormat="1" applyFont="1" applyFill="1" applyBorder="1" applyAlignment="1">
      <alignment horizontal="center" vertical="center" shrinkToFit="1"/>
    </xf>
    <xf numFmtId="0" fontId="11" fillId="24" borderId="56" xfId="0" applyNumberFormat="1" applyFont="1" applyFill="1" applyBorder="1" applyAlignment="1">
      <alignment horizontal="center" vertical="center" shrinkToFit="1"/>
    </xf>
    <xf numFmtId="0" fontId="11" fillId="24" borderId="10" xfId="0" applyFont="1" applyFill="1" applyBorder="1" applyAlignment="1">
      <alignment horizontal="right" vertical="center" shrinkToFit="1"/>
    </xf>
    <xf numFmtId="0" fontId="6" fillId="24" borderId="39" xfId="0" applyNumberFormat="1" applyFont="1" applyFill="1" applyBorder="1" applyAlignment="1">
      <alignment horizontal="center" vertical="center" shrinkToFit="1"/>
    </xf>
    <xf numFmtId="0" fontId="11" fillId="24" borderId="133" xfId="0" applyNumberFormat="1" applyFont="1" applyFill="1" applyBorder="1" applyAlignment="1">
      <alignment horizontal="center" vertical="center" shrinkToFit="1"/>
    </xf>
    <xf numFmtId="0" fontId="11" fillId="24" borderId="132" xfId="0" applyNumberFormat="1" applyFont="1" applyFill="1" applyBorder="1" applyAlignment="1">
      <alignment horizontal="center" vertical="center" shrinkToFit="1"/>
    </xf>
    <xf numFmtId="0" fontId="11" fillId="24" borderId="134" xfId="0" applyNumberFormat="1" applyFont="1" applyFill="1" applyBorder="1" applyAlignment="1">
      <alignment horizontal="center" vertical="center" shrinkToFit="1"/>
    </xf>
    <xf numFmtId="0" fontId="11" fillId="24" borderId="136" xfId="0" applyFont="1" applyFill="1" applyBorder="1" applyAlignment="1">
      <alignment horizontal="right" vertical="center" shrinkToFit="1"/>
    </xf>
    <xf numFmtId="0" fontId="11" fillId="24" borderId="128" xfId="0" applyFont="1" applyFill="1" applyBorder="1" applyAlignment="1">
      <alignment horizontal="right" vertical="center" shrinkToFit="1"/>
    </xf>
    <xf numFmtId="0" fontId="11" fillId="24" borderId="140" xfId="0" applyFont="1" applyFill="1" applyBorder="1" applyAlignment="1">
      <alignment horizontal="right" vertical="center" shrinkToFit="1"/>
    </xf>
    <xf numFmtId="0" fontId="11" fillId="24" borderId="141" xfId="0" applyFont="1" applyFill="1" applyBorder="1" applyAlignment="1">
      <alignment horizontal="right" vertical="center" shrinkToFit="1"/>
    </xf>
    <xf numFmtId="0" fontId="11" fillId="24" borderId="142" xfId="0" applyFont="1" applyFill="1" applyBorder="1" applyAlignment="1">
      <alignment horizontal="right" vertical="center" shrinkToFit="1"/>
    </xf>
    <xf numFmtId="0" fontId="11" fillId="24" borderId="143" xfId="0" applyFont="1" applyFill="1" applyBorder="1" applyAlignment="1">
      <alignment horizontal="right" vertical="center" shrinkToFit="1"/>
    </xf>
    <xf numFmtId="38" fontId="41" fillId="26" borderId="30" xfId="33" applyFont="1" applyFill="1" applyBorder="1" applyAlignment="1">
      <alignment horizontal="center" vertical="center" shrinkToFit="1"/>
    </xf>
    <xf numFmtId="38" fontId="41" fillId="26" borderId="13" xfId="33" applyFont="1" applyFill="1" applyBorder="1" applyAlignment="1">
      <alignment horizontal="center" vertical="center" shrinkToFit="1"/>
    </xf>
    <xf numFmtId="38" fontId="41" fillId="26" borderId="37" xfId="33" applyFont="1" applyFill="1" applyBorder="1" applyAlignment="1">
      <alignment horizontal="center" vertical="center" shrinkToFit="1"/>
    </xf>
    <xf numFmtId="38" fontId="41" fillId="26" borderId="25" xfId="33" applyFont="1" applyFill="1" applyBorder="1" applyAlignment="1">
      <alignment horizontal="center" vertical="center" shrinkToFit="1"/>
    </xf>
    <xf numFmtId="38" fontId="41" fillId="26" borderId="0" xfId="33" applyFont="1" applyFill="1" applyBorder="1" applyAlignment="1">
      <alignment horizontal="center" vertical="center" shrinkToFit="1"/>
    </xf>
    <xf numFmtId="38" fontId="41" fillId="26" borderId="26" xfId="33" applyFont="1" applyFill="1" applyBorder="1" applyAlignment="1">
      <alignment horizontal="center" vertical="center" shrinkToFit="1"/>
    </xf>
    <xf numFmtId="0" fontId="11" fillId="24" borderId="131" xfId="0" applyNumberFormat="1" applyFont="1" applyFill="1" applyBorder="1" applyAlignment="1">
      <alignment horizontal="center" vertical="center" shrinkToFit="1"/>
    </xf>
    <xf numFmtId="0" fontId="11" fillId="24" borderId="41" xfId="0" applyFont="1" applyFill="1" applyBorder="1" applyAlignment="1">
      <alignment horizontal="right" vertical="center" shrinkToFit="1"/>
    </xf>
    <xf numFmtId="0" fontId="11" fillId="24" borderId="71" xfId="0" applyFont="1" applyFill="1" applyBorder="1" applyAlignment="1">
      <alignment horizontal="right" vertical="center" shrinkToFit="1"/>
    </xf>
    <xf numFmtId="0" fontId="11" fillId="24" borderId="72" xfId="0" applyFont="1" applyFill="1" applyBorder="1" applyAlignment="1">
      <alignment horizontal="right" vertical="center" shrinkToFit="1"/>
    </xf>
    <xf numFmtId="0" fontId="11" fillId="24" borderId="73" xfId="0" applyFont="1" applyFill="1" applyBorder="1" applyAlignment="1">
      <alignment horizontal="right" vertical="center" shrinkToFit="1"/>
    </xf>
    <xf numFmtId="0" fontId="11" fillId="24" borderId="74" xfId="0" applyFont="1" applyFill="1" applyBorder="1" applyAlignment="1">
      <alignment horizontal="right" vertical="center" shrinkToFit="1"/>
    </xf>
    <xf numFmtId="0" fontId="11" fillId="24" borderId="75" xfId="0" applyFont="1" applyFill="1" applyBorder="1" applyAlignment="1">
      <alignment horizontal="right" vertical="center" shrinkToFit="1"/>
    </xf>
    <xf numFmtId="0" fontId="11" fillId="24" borderId="69" xfId="0" applyFont="1" applyFill="1" applyBorder="1" applyAlignment="1">
      <alignment horizontal="right" vertical="center" shrinkToFit="1"/>
    </xf>
    <xf numFmtId="0" fontId="11" fillId="24" borderId="70" xfId="0" applyFont="1" applyFill="1" applyBorder="1" applyAlignment="1">
      <alignment horizontal="right" vertical="center" shrinkToFit="1"/>
    </xf>
    <xf numFmtId="0" fontId="11" fillId="24" borderId="68" xfId="0" applyFont="1" applyFill="1" applyBorder="1" applyAlignment="1">
      <alignment horizontal="right" vertical="center" shrinkToFit="1"/>
    </xf>
    <xf numFmtId="0" fontId="27" fillId="24" borderId="56" xfId="0" applyFont="1" applyFill="1" applyBorder="1" applyAlignment="1">
      <alignment horizontal="center" vertical="center" shrinkToFit="1"/>
    </xf>
    <xf numFmtId="0" fontId="6" fillId="24" borderId="71" xfId="0" applyFont="1" applyFill="1" applyBorder="1" applyAlignment="1">
      <alignment horizontal="right" vertical="center" shrinkToFit="1"/>
    </xf>
    <xf numFmtId="0" fontId="6" fillId="24" borderId="72" xfId="0" applyFont="1" applyFill="1" applyBorder="1" applyAlignment="1">
      <alignment horizontal="right" vertical="center" shrinkToFit="1"/>
    </xf>
    <xf numFmtId="0" fontId="6" fillId="24" borderId="73" xfId="0" applyFont="1" applyFill="1" applyBorder="1" applyAlignment="1">
      <alignment horizontal="right" vertical="center" shrinkToFit="1"/>
    </xf>
    <xf numFmtId="0" fontId="6" fillId="24" borderId="74" xfId="0" applyFont="1" applyFill="1" applyBorder="1" applyAlignment="1">
      <alignment horizontal="right" vertical="center" shrinkToFit="1"/>
    </xf>
    <xf numFmtId="0" fontId="6" fillId="24" borderId="67" xfId="0" applyFont="1" applyFill="1" applyBorder="1" applyAlignment="1">
      <alignment horizontal="right" vertical="center" shrinkToFit="1"/>
    </xf>
    <xf numFmtId="0" fontId="6" fillId="24" borderId="75" xfId="0" applyFont="1" applyFill="1" applyBorder="1" applyAlignment="1">
      <alignment horizontal="right" vertical="center" shrinkToFit="1"/>
    </xf>
    <xf numFmtId="0" fontId="6" fillId="24" borderId="69" xfId="0" applyFont="1" applyFill="1" applyBorder="1" applyAlignment="1">
      <alignment horizontal="right" vertical="center" shrinkToFit="1"/>
    </xf>
    <xf numFmtId="0" fontId="6" fillId="24" borderId="70" xfId="0" applyFont="1" applyFill="1" applyBorder="1" applyAlignment="1">
      <alignment horizontal="right" vertical="center" shrinkToFit="1"/>
    </xf>
    <xf numFmtId="0" fontId="6" fillId="24" borderId="41" xfId="0" applyFont="1" applyFill="1" applyBorder="1" applyAlignment="1">
      <alignment horizontal="right" vertical="center" shrinkToFit="1"/>
    </xf>
    <xf numFmtId="0" fontId="6" fillId="24" borderId="66" xfId="0" applyFont="1" applyFill="1" applyBorder="1" applyAlignment="1">
      <alignment horizontal="right" vertical="center" shrinkToFit="1"/>
    </xf>
    <xf numFmtId="0" fontId="6" fillId="24" borderId="68" xfId="0" applyFont="1" applyFill="1" applyBorder="1" applyAlignment="1">
      <alignment horizontal="right" vertical="center" shrinkToFit="1"/>
    </xf>
    <xf numFmtId="0" fontId="36" fillId="26" borderId="19" xfId="50" applyFont="1" applyFill="1" applyBorder="1" applyAlignment="1">
      <alignment horizontal="left" vertical="center" shrinkToFit="1"/>
    </xf>
    <xf numFmtId="0" fontId="36" fillId="26" borderId="10" xfId="50" applyFont="1" applyFill="1" applyBorder="1" applyAlignment="1">
      <alignment horizontal="left" vertical="center" shrinkToFit="1"/>
    </xf>
    <xf numFmtId="0" fontId="46" fillId="26" borderId="38" xfId="50" applyFont="1" applyFill="1" applyBorder="1" applyAlignment="1">
      <alignment horizontal="left" vertical="center" shrinkToFit="1"/>
    </xf>
    <xf numFmtId="0" fontId="46" fillId="26" borderId="56" xfId="50" applyFont="1" applyFill="1" applyBorder="1" applyAlignment="1">
      <alignment horizontal="left" vertical="center" shrinkToFit="1"/>
    </xf>
    <xf numFmtId="0" fontId="46" fillId="26" borderId="32" xfId="50" applyFont="1" applyFill="1" applyBorder="1" applyAlignment="1">
      <alignment horizontal="left" vertical="center" shrinkToFit="1"/>
    </xf>
    <xf numFmtId="0" fontId="46" fillId="26" borderId="34" xfId="50" applyFont="1" applyFill="1" applyBorder="1" applyAlignment="1">
      <alignment horizontal="left" vertical="center" shrinkToFit="1"/>
    </xf>
    <xf numFmtId="38" fontId="50" fillId="28" borderId="47" xfId="0" applyNumberFormat="1" applyFont="1" applyFill="1" applyBorder="1" applyAlignment="1">
      <alignment horizontal="center" vertical="center" shrinkToFit="1"/>
    </xf>
    <xf numFmtId="38" fontId="50" fillId="28" borderId="42" xfId="0" applyNumberFormat="1" applyFont="1" applyFill="1" applyBorder="1" applyAlignment="1">
      <alignment horizontal="center" vertical="center" shrinkToFit="1"/>
    </xf>
    <xf numFmtId="38" fontId="50" fillId="28" borderId="48" xfId="0" applyNumberFormat="1" applyFont="1" applyFill="1" applyBorder="1" applyAlignment="1">
      <alignment horizontal="center" vertical="center" shrinkToFit="1"/>
    </xf>
    <xf numFmtId="38" fontId="8" fillId="28" borderId="47" xfId="0" applyNumberFormat="1" applyFont="1" applyFill="1" applyBorder="1" applyAlignment="1">
      <alignment horizontal="center" vertical="center" shrinkToFit="1"/>
    </xf>
    <xf numFmtId="38" fontId="8" fillId="28" borderId="42" xfId="0" applyNumberFormat="1" applyFont="1" applyFill="1" applyBorder="1" applyAlignment="1">
      <alignment horizontal="center" vertical="center" shrinkToFit="1"/>
    </xf>
    <xf numFmtId="38" fontId="8" fillId="28" borderId="48" xfId="0" applyNumberFormat="1" applyFont="1" applyFill="1" applyBorder="1" applyAlignment="1">
      <alignment horizontal="center" vertical="center" shrinkToFit="1"/>
    </xf>
    <xf numFmtId="0" fontId="50" fillId="28" borderId="42" xfId="0" applyNumberFormat="1" applyFont="1" applyFill="1" applyBorder="1" applyAlignment="1">
      <alignment horizontal="center" vertical="center" shrinkToFit="1"/>
    </xf>
    <xf numFmtId="38" fontId="50" fillId="28" borderId="102" xfId="0" applyNumberFormat="1" applyFont="1" applyFill="1" applyBorder="1" applyAlignment="1">
      <alignment horizontal="center" vertical="center" shrinkToFit="1"/>
    </xf>
    <xf numFmtId="38" fontId="50" fillId="28" borderId="103" xfId="0" applyNumberFormat="1" applyFont="1" applyFill="1" applyBorder="1" applyAlignment="1">
      <alignment horizontal="center" vertical="center" shrinkToFit="1"/>
    </xf>
    <xf numFmtId="38" fontId="50" fillId="28" borderId="104" xfId="0" applyNumberFormat="1" applyFont="1" applyFill="1" applyBorder="1" applyAlignment="1">
      <alignment horizontal="center" vertical="center" shrinkToFit="1"/>
    </xf>
    <xf numFmtId="38" fontId="8" fillId="28" borderId="102" xfId="0" applyNumberFormat="1" applyFont="1" applyFill="1" applyBorder="1" applyAlignment="1">
      <alignment horizontal="center" vertical="center" shrinkToFit="1"/>
    </xf>
    <xf numFmtId="38" fontId="8" fillId="28" borderId="103" xfId="0" applyNumberFormat="1" applyFont="1" applyFill="1" applyBorder="1" applyAlignment="1">
      <alignment horizontal="center" vertical="center" shrinkToFit="1"/>
    </xf>
    <xf numFmtId="38" fontId="8" fillId="28" borderId="104" xfId="0" applyNumberFormat="1" applyFont="1" applyFill="1" applyBorder="1" applyAlignment="1">
      <alignment horizontal="center" vertical="center" shrinkToFit="1"/>
    </xf>
    <xf numFmtId="0" fontId="50" fillId="28" borderId="103" xfId="0" applyNumberFormat="1" applyFont="1" applyFill="1" applyBorder="1" applyAlignment="1">
      <alignment horizontal="center" vertical="center" shrinkToFit="1"/>
    </xf>
    <xf numFmtId="0" fontId="50" fillId="26" borderId="0" xfId="0" applyNumberFormat="1" applyFont="1" applyFill="1" applyBorder="1" applyAlignment="1">
      <alignment horizontal="center" vertical="center" shrinkToFit="1"/>
    </xf>
    <xf numFmtId="38" fontId="50" fillId="26" borderId="0" xfId="0" applyNumberFormat="1" applyFont="1" applyFill="1" applyBorder="1" applyAlignment="1">
      <alignment horizontal="center" vertical="center" shrinkToFi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通貨 2" xfId="43" xr:uid="{00000000-0005-0000-0000-00002A000000}"/>
    <cellStyle name="入力" xfId="44" builtinId="20" customBuiltin="1"/>
    <cellStyle name="標準" xfId="0" builtinId="0"/>
    <cellStyle name="標準 2" xfId="45" xr:uid="{00000000-0005-0000-0000-00002D000000}"/>
    <cellStyle name="標準 2 2" xfId="46" xr:uid="{00000000-0005-0000-0000-00002E000000}"/>
    <cellStyle name="標準 2 2 2" xfId="47" xr:uid="{00000000-0005-0000-0000-00002F000000}"/>
    <cellStyle name="標準 2 2 3" xfId="48" xr:uid="{00000000-0005-0000-0000-000030000000}"/>
    <cellStyle name="標準 2_15tyuuouopunpannfuretto" xfId="49" xr:uid="{00000000-0005-0000-0000-000031000000}"/>
    <cellStyle name="標準 3" xfId="50" xr:uid="{00000000-0005-0000-0000-000032000000}"/>
    <cellStyle name="標準 4" xfId="51" xr:uid="{00000000-0005-0000-0000-000033000000}"/>
    <cellStyle name="標準 5" xfId="52" xr:uid="{00000000-0005-0000-0000-000034000000}"/>
    <cellStyle name="標準 6" xfId="54" xr:uid="{00000000-0005-0000-0000-000035000000}"/>
    <cellStyle name="標準 7" xfId="55" xr:uid="{00000000-0005-0000-0000-000036000000}"/>
    <cellStyle name="良い" xfId="53" builtinId="26" customBuiltin="1"/>
  </cellStyles>
  <dxfs count="0"/>
  <tableStyles count="0" defaultTableStyle="TableStyleMedium2" defaultPivotStyle="PivotStyleLight16"/>
  <colors>
    <mruColors>
      <color rgb="FFFFD9D9"/>
      <color rgb="FFCCFFCC"/>
      <color rgb="FFCCFF99"/>
      <color rgb="FF61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137160</xdr:colOff>
      <xdr:row>6</xdr:row>
      <xdr:rowOff>32385</xdr:rowOff>
    </xdr:from>
    <xdr:to>
      <xdr:col>57</xdr:col>
      <xdr:colOff>121920</xdr:colOff>
      <xdr:row>6</xdr:row>
      <xdr:rowOff>1192139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DA9AF87-26CD-4164-98EB-A97F7D46A4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08"/>
        <a:stretch/>
      </xdr:blipFill>
      <xdr:spPr>
        <a:xfrm>
          <a:off x="9105900" y="1266825"/>
          <a:ext cx="1722120" cy="1159754"/>
        </a:xfrm>
        <a:prstGeom prst="rect">
          <a:avLst/>
        </a:prstGeom>
      </xdr:spPr>
    </xdr:pic>
    <xdr:clientData/>
  </xdr:twoCellAnchor>
  <xdr:twoCellAnchor editAs="oneCell">
    <xdr:from>
      <xdr:col>45</xdr:col>
      <xdr:colOff>68579</xdr:colOff>
      <xdr:row>10</xdr:row>
      <xdr:rowOff>50188</xdr:rowOff>
    </xdr:from>
    <xdr:to>
      <xdr:col>58</xdr:col>
      <xdr:colOff>76200</xdr:colOff>
      <xdr:row>10</xdr:row>
      <xdr:rowOff>1226819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9EFF737-C260-4D8D-8423-6BA0A37F14A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00" t="13867" r="20200" b="30667"/>
        <a:stretch/>
      </xdr:blipFill>
      <xdr:spPr>
        <a:xfrm>
          <a:off x="9037319" y="3166768"/>
          <a:ext cx="1889761" cy="1176631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15</xdr:row>
      <xdr:rowOff>38100</xdr:rowOff>
    </xdr:from>
    <xdr:to>
      <xdr:col>22</xdr:col>
      <xdr:colOff>68580</xdr:colOff>
      <xdr:row>15</xdr:row>
      <xdr:rowOff>1254018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3FD566F-907E-4925-AA7E-3359763E8A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59" t="19163" r="11080" b="20314"/>
        <a:stretch/>
      </xdr:blipFill>
      <xdr:spPr>
        <a:xfrm>
          <a:off x="2552700" y="5158740"/>
          <a:ext cx="1981200" cy="1215918"/>
        </a:xfrm>
        <a:prstGeom prst="rect">
          <a:avLst/>
        </a:prstGeom>
      </xdr:spPr>
    </xdr:pic>
    <xdr:clientData/>
  </xdr:twoCellAnchor>
  <xdr:twoCellAnchor editAs="oneCell">
    <xdr:from>
      <xdr:col>8</xdr:col>
      <xdr:colOff>68580</xdr:colOff>
      <xdr:row>19</xdr:row>
      <xdr:rowOff>45720</xdr:rowOff>
    </xdr:from>
    <xdr:to>
      <xdr:col>22</xdr:col>
      <xdr:colOff>83820</xdr:colOff>
      <xdr:row>19</xdr:row>
      <xdr:rowOff>1238426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6FD3E5FF-5604-45AD-8106-CEAD225C12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11" t="22296" r="18252" b="22279"/>
        <a:stretch/>
      </xdr:blipFill>
      <xdr:spPr>
        <a:xfrm>
          <a:off x="2506980" y="7048500"/>
          <a:ext cx="2042160" cy="1192706"/>
        </a:xfrm>
        <a:prstGeom prst="rect">
          <a:avLst/>
        </a:prstGeom>
      </xdr:spPr>
    </xdr:pic>
    <xdr:clientData/>
  </xdr:twoCellAnchor>
  <xdr:twoCellAnchor editAs="oneCell">
    <xdr:from>
      <xdr:col>39</xdr:col>
      <xdr:colOff>15240</xdr:colOff>
      <xdr:row>15</xdr:row>
      <xdr:rowOff>31234</xdr:rowOff>
    </xdr:from>
    <xdr:to>
      <xdr:col>43</xdr:col>
      <xdr:colOff>90166</xdr:colOff>
      <xdr:row>15</xdr:row>
      <xdr:rowOff>1219199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5B4245E7-5697-4979-9C70-B43D69AD51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00" t="9333" r="17200" b="26934"/>
        <a:stretch/>
      </xdr:blipFill>
      <xdr:spPr>
        <a:xfrm>
          <a:off x="6865620" y="5151874"/>
          <a:ext cx="1903726" cy="1187965"/>
        </a:xfrm>
        <a:prstGeom prst="rect">
          <a:avLst/>
        </a:prstGeom>
      </xdr:spPr>
    </xdr:pic>
    <xdr:clientData/>
  </xdr:twoCellAnchor>
  <xdr:twoCellAnchor editAs="oneCell">
    <xdr:from>
      <xdr:col>39</xdr:col>
      <xdr:colOff>38100</xdr:colOff>
      <xdr:row>19</xdr:row>
      <xdr:rowOff>76201</xdr:rowOff>
    </xdr:from>
    <xdr:to>
      <xdr:col>43</xdr:col>
      <xdr:colOff>15240</xdr:colOff>
      <xdr:row>19</xdr:row>
      <xdr:rowOff>1242061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504B1779-D880-4E41-84D1-31AAA94C88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8" t="20075" r="11204" b="19421"/>
        <a:stretch/>
      </xdr:blipFill>
      <xdr:spPr>
        <a:xfrm>
          <a:off x="6888480" y="7078981"/>
          <a:ext cx="1805940" cy="1165860"/>
        </a:xfrm>
        <a:prstGeom prst="rect">
          <a:avLst/>
        </a:prstGeom>
      </xdr:spPr>
    </xdr:pic>
    <xdr:clientData/>
  </xdr:twoCellAnchor>
  <xdr:twoCellAnchor editAs="oneCell">
    <xdr:from>
      <xdr:col>39</xdr:col>
      <xdr:colOff>22860</xdr:colOff>
      <xdr:row>6</xdr:row>
      <xdr:rowOff>38099</xdr:rowOff>
    </xdr:from>
    <xdr:to>
      <xdr:col>43</xdr:col>
      <xdr:colOff>121920</xdr:colOff>
      <xdr:row>6</xdr:row>
      <xdr:rowOff>1234589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74686799-3AFF-4803-BDDE-5E0FCE1B48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1" t="9623" r="17112" b="25941"/>
        <a:stretch/>
      </xdr:blipFill>
      <xdr:spPr>
        <a:xfrm>
          <a:off x="6873240" y="1272539"/>
          <a:ext cx="1927860" cy="1196490"/>
        </a:xfrm>
        <a:prstGeom prst="rect">
          <a:avLst/>
        </a:prstGeom>
      </xdr:spPr>
    </xdr:pic>
    <xdr:clientData/>
  </xdr:twoCellAnchor>
  <xdr:twoCellAnchor editAs="oneCell">
    <xdr:from>
      <xdr:col>8</xdr:col>
      <xdr:colOff>91440</xdr:colOff>
      <xdr:row>6</xdr:row>
      <xdr:rowOff>36852</xdr:rowOff>
    </xdr:from>
    <xdr:to>
      <xdr:col>22</xdr:col>
      <xdr:colOff>76200</xdr:colOff>
      <xdr:row>6</xdr:row>
      <xdr:rowOff>1219199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6662F45E-9FDC-4506-B91C-95CAB3EBFC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71" t="21908" r="13074" b="18021"/>
        <a:stretch/>
      </xdr:blipFill>
      <xdr:spPr>
        <a:xfrm>
          <a:off x="2529840" y="1271292"/>
          <a:ext cx="2011680" cy="1182347"/>
        </a:xfrm>
        <a:prstGeom prst="rect">
          <a:avLst/>
        </a:prstGeom>
      </xdr:spPr>
    </xdr:pic>
    <xdr:clientData/>
  </xdr:twoCellAnchor>
  <xdr:twoCellAnchor editAs="oneCell">
    <xdr:from>
      <xdr:col>24</xdr:col>
      <xdr:colOff>91440</xdr:colOff>
      <xdr:row>10</xdr:row>
      <xdr:rowOff>60961</xdr:rowOff>
    </xdr:from>
    <xdr:to>
      <xdr:col>37</xdr:col>
      <xdr:colOff>53340</xdr:colOff>
      <xdr:row>10</xdr:row>
      <xdr:rowOff>1219201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BE607300-C9E4-48E8-8B04-38F70D00D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8" t="18061" b="8242"/>
        <a:stretch/>
      </xdr:blipFill>
      <xdr:spPr>
        <a:xfrm>
          <a:off x="4846320" y="3177541"/>
          <a:ext cx="1783080" cy="1158240"/>
        </a:xfrm>
        <a:prstGeom prst="rect">
          <a:avLst/>
        </a:prstGeom>
      </xdr:spPr>
    </xdr:pic>
    <xdr:clientData/>
  </xdr:twoCellAnchor>
  <xdr:twoCellAnchor editAs="oneCell">
    <xdr:from>
      <xdr:col>24</xdr:col>
      <xdr:colOff>38100</xdr:colOff>
      <xdr:row>6</xdr:row>
      <xdr:rowOff>38100</xdr:rowOff>
    </xdr:from>
    <xdr:to>
      <xdr:col>37</xdr:col>
      <xdr:colOff>117299</xdr:colOff>
      <xdr:row>6</xdr:row>
      <xdr:rowOff>1188720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6660FFF5-9E26-4830-8915-837BEF0485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42" t="16667" r="8140" b="23256"/>
        <a:stretch/>
      </xdr:blipFill>
      <xdr:spPr>
        <a:xfrm>
          <a:off x="4792980" y="1272540"/>
          <a:ext cx="1900379" cy="1150620"/>
        </a:xfrm>
        <a:prstGeom prst="rect">
          <a:avLst/>
        </a:prstGeom>
      </xdr:spPr>
    </xdr:pic>
    <xdr:clientData/>
  </xdr:twoCellAnchor>
  <xdr:twoCellAnchor editAs="oneCell">
    <xdr:from>
      <xdr:col>8</xdr:col>
      <xdr:colOff>99060</xdr:colOff>
      <xdr:row>10</xdr:row>
      <xdr:rowOff>45720</xdr:rowOff>
    </xdr:from>
    <xdr:to>
      <xdr:col>22</xdr:col>
      <xdr:colOff>0</xdr:colOff>
      <xdr:row>10</xdr:row>
      <xdr:rowOff>1226820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0A879687-D5F9-4E05-A735-2DB63852F0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64" t="8901" r="13665" b="26916"/>
        <a:stretch/>
      </xdr:blipFill>
      <xdr:spPr>
        <a:xfrm>
          <a:off x="2537460" y="3162300"/>
          <a:ext cx="1927860" cy="118110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15</xdr:row>
      <xdr:rowOff>45720</xdr:rowOff>
    </xdr:from>
    <xdr:to>
      <xdr:col>38</xdr:col>
      <xdr:colOff>0</xdr:colOff>
      <xdr:row>15</xdr:row>
      <xdr:rowOff>1252588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997CE725-CFB7-42C3-B0AB-F080941F4A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45" t="20835" r="15625" b="20831"/>
        <a:stretch/>
      </xdr:blipFill>
      <xdr:spPr>
        <a:xfrm>
          <a:off x="4831080" y="5166360"/>
          <a:ext cx="1882140" cy="1206868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</xdr:colOff>
      <xdr:row>19</xdr:row>
      <xdr:rowOff>60960</xdr:rowOff>
    </xdr:from>
    <xdr:to>
      <xdr:col>37</xdr:col>
      <xdr:colOff>83820</xdr:colOff>
      <xdr:row>19</xdr:row>
      <xdr:rowOff>1203960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C4CA7E2C-56EF-4564-B9B1-9A7AAEA070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39" t="15469" r="10472" b="25499"/>
        <a:stretch/>
      </xdr:blipFill>
      <xdr:spPr>
        <a:xfrm>
          <a:off x="4762500" y="7063740"/>
          <a:ext cx="1897380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6</xdr:row>
      <xdr:rowOff>15239</xdr:rowOff>
    </xdr:from>
    <xdr:to>
      <xdr:col>6</xdr:col>
      <xdr:colOff>0</xdr:colOff>
      <xdr:row>6</xdr:row>
      <xdr:rowOff>1249680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14E04553-DC63-46D3-B930-F2D657E44D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205" t="5755" r="1205" b="7497"/>
        <a:stretch/>
      </xdr:blipFill>
      <xdr:spPr>
        <a:xfrm>
          <a:off x="251460" y="1249679"/>
          <a:ext cx="1897380" cy="1234441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10</xdr:row>
      <xdr:rowOff>31643</xdr:rowOff>
    </xdr:from>
    <xdr:to>
      <xdr:col>6</xdr:col>
      <xdr:colOff>106680</xdr:colOff>
      <xdr:row>10</xdr:row>
      <xdr:rowOff>1264919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279518D0-3C4E-4BDE-8DBD-7D60010AFC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00" t="12800" r="8399" b="18400"/>
        <a:stretch/>
      </xdr:blipFill>
      <xdr:spPr>
        <a:xfrm>
          <a:off x="190500" y="3148223"/>
          <a:ext cx="2065020" cy="1233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3300"/>
        </a:solidFill>
        <a:ln>
          <a:noFill/>
        </a:ln>
        <a:extLs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a:spPr>
      <a:bodyPr vertOverflow="clip" vert="wordArtVertRtl" wrap="square" lIns="0" tIns="0" rIns="0" bIns="0" anchor="ctr" upright="1"/>
      <a:lstStyle>
        <a:defPPr algn="l" rtl="0">
          <a:defRPr sz="1200" b="0" i="0" u="none" strike="noStrike" baseline="0">
            <a:solidFill>
              <a:srgbClr val="FF0000"/>
            </a:solidFill>
            <a:latin typeface="AR P丸ゴシック体M"/>
            <a:ea typeface="AR P丸ゴシック体M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J303"/>
  <sheetViews>
    <sheetView tabSelected="1" view="pageBreakPreview" zoomScale="75" zoomScaleNormal="75" zoomScaleSheetLayoutView="75" workbookViewId="0">
      <selection activeCell="B1" sqref="B1"/>
    </sheetView>
  </sheetViews>
  <sheetFormatPr defaultColWidth="9" defaultRowHeight="12" customHeight="1" x14ac:dyDescent="0.2"/>
  <cols>
    <col min="1" max="2" width="2" style="21" customWidth="1"/>
    <col min="3" max="3" width="2.77734375" style="21" customWidth="1"/>
    <col min="4" max="4" width="10.77734375" style="21" customWidth="1"/>
    <col min="5" max="5" width="11.6640625" style="21" customWidth="1"/>
    <col min="6" max="29" width="2.109375" style="21" customWidth="1"/>
    <col min="30" max="39" width="2" style="21" customWidth="1"/>
    <col min="40" max="40" width="10.77734375" style="21" customWidth="1"/>
    <col min="41" max="41" width="11.6640625" style="21" customWidth="1"/>
    <col min="42" max="61" width="2.109375" style="21" customWidth="1"/>
    <col min="62" max="65" width="2.109375" style="24" customWidth="1"/>
    <col min="66" max="66" width="1.88671875" style="24" customWidth="1"/>
    <col min="67" max="75" width="2" style="24" customWidth="1"/>
    <col min="76" max="86" width="9" style="24"/>
    <col min="87" max="16384" width="9" style="21"/>
  </cols>
  <sheetData>
    <row r="1" spans="2:63" s="230" customFormat="1" ht="25.8" x14ac:dyDescent="0.2">
      <c r="C1" s="21"/>
      <c r="D1" s="357" t="s">
        <v>342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69"/>
      <c r="S1" s="69"/>
      <c r="T1" s="69"/>
      <c r="U1" s="68"/>
      <c r="V1" s="68"/>
      <c r="W1" s="68"/>
      <c r="X1" s="68"/>
      <c r="Y1" s="68"/>
      <c r="Z1" s="68"/>
      <c r="AA1" s="68"/>
      <c r="AB1" s="68"/>
      <c r="AC1" s="229"/>
      <c r="AD1" s="229"/>
      <c r="AE1" s="229"/>
      <c r="AF1" s="229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</row>
    <row r="2" spans="2:63" s="231" customFormat="1" ht="6.75" customHeight="1" x14ac:dyDescent="0.2"/>
    <row r="3" spans="2:63" s="231" customFormat="1" ht="22.2" customHeight="1" x14ac:dyDescent="0.2">
      <c r="B3" s="256" t="s">
        <v>308</v>
      </c>
    </row>
    <row r="4" spans="2:63" s="232" customFormat="1" ht="15" customHeight="1" x14ac:dyDescent="0.2">
      <c r="B4" s="233" t="s">
        <v>309</v>
      </c>
      <c r="C4" s="233"/>
      <c r="D4" s="233"/>
      <c r="E4" s="233"/>
      <c r="F4" s="233"/>
      <c r="G4" s="234"/>
      <c r="H4" s="234"/>
      <c r="I4" s="233" t="s">
        <v>310</v>
      </c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4"/>
      <c r="Y4" s="233" t="s">
        <v>311</v>
      </c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4"/>
      <c r="AM4" s="234"/>
      <c r="AN4" s="233" t="s">
        <v>312</v>
      </c>
      <c r="AO4" s="234"/>
      <c r="AP4" s="234"/>
      <c r="AQ4" s="234"/>
      <c r="AR4" s="234"/>
      <c r="AS4" s="234"/>
      <c r="AT4" s="233" t="s">
        <v>343</v>
      </c>
      <c r="AU4" s="234"/>
      <c r="AV4" s="233"/>
      <c r="AW4" s="234"/>
      <c r="AX4" s="233"/>
      <c r="AY4" s="233"/>
      <c r="AZ4" s="233"/>
      <c r="BA4" s="233"/>
      <c r="BB4" s="233"/>
      <c r="BC4" s="233"/>
      <c r="BD4" s="233"/>
      <c r="BE4" s="233"/>
      <c r="BF4" s="234"/>
      <c r="BG4" s="233"/>
      <c r="BH4" s="234"/>
      <c r="BI4" s="234"/>
      <c r="BJ4" s="234"/>
      <c r="BK4" s="234"/>
    </row>
    <row r="5" spans="2:63" s="235" customFormat="1" ht="17.100000000000001" customHeight="1" x14ac:dyDescent="0.2">
      <c r="B5" s="508" t="str">
        <f>AX27</f>
        <v>森　勇気</v>
      </c>
      <c r="C5" s="514"/>
      <c r="D5" s="514"/>
      <c r="E5" s="509" t="str">
        <f>BD27</f>
        <v>TEAM BLOWIN</v>
      </c>
      <c r="F5" s="509"/>
      <c r="G5" s="510"/>
      <c r="H5" s="236"/>
      <c r="I5" s="508" t="str">
        <f>AX57</f>
        <v>原岡晋司</v>
      </c>
      <c r="J5" s="509"/>
      <c r="K5" s="509"/>
      <c r="L5" s="509"/>
      <c r="M5" s="509"/>
      <c r="N5" s="509"/>
      <c r="O5" s="509"/>
      <c r="P5" s="509" t="str">
        <f>BD57</f>
        <v>三菱ケミカル</v>
      </c>
      <c r="Q5" s="509"/>
      <c r="R5" s="509"/>
      <c r="S5" s="509"/>
      <c r="T5" s="509"/>
      <c r="U5" s="509"/>
      <c r="V5" s="509"/>
      <c r="W5" s="510"/>
      <c r="X5" s="237"/>
      <c r="Y5" s="508" t="str">
        <f>AZ111</f>
        <v>合田雄太</v>
      </c>
      <c r="Z5" s="509"/>
      <c r="AA5" s="509"/>
      <c r="AB5" s="509"/>
      <c r="AC5" s="509"/>
      <c r="AD5" s="509"/>
      <c r="AE5" s="509"/>
      <c r="AF5" s="509" t="str">
        <f>BF111</f>
        <v>関川クラブ</v>
      </c>
      <c r="AG5" s="509"/>
      <c r="AH5" s="509"/>
      <c r="AI5" s="509"/>
      <c r="AJ5" s="509"/>
      <c r="AK5" s="509"/>
      <c r="AL5" s="510"/>
      <c r="AM5" s="238"/>
      <c r="AN5" s="262" t="str">
        <f>AZ126</f>
        <v>西原輝一</v>
      </c>
      <c r="AO5" s="509" t="str">
        <f>BF126</f>
        <v>金栄クラブ</v>
      </c>
      <c r="AP5" s="509"/>
      <c r="AQ5" s="509"/>
      <c r="AR5" s="510"/>
      <c r="AS5" s="239"/>
      <c r="AT5" s="511" t="str">
        <f>AN270</f>
        <v>眞鍋頼斗</v>
      </c>
      <c r="AU5" s="512"/>
      <c r="AV5" s="512"/>
      <c r="AW5" s="512"/>
      <c r="AX5" s="512"/>
      <c r="AY5" s="512"/>
      <c r="AZ5" s="512"/>
      <c r="BA5" s="512" t="str">
        <f>AO270</f>
        <v>新宮中学校</v>
      </c>
      <c r="BB5" s="512"/>
      <c r="BC5" s="512"/>
      <c r="BD5" s="512"/>
      <c r="BE5" s="512"/>
      <c r="BF5" s="512"/>
      <c r="BG5" s="513"/>
      <c r="BH5" s="240"/>
      <c r="BI5" s="240"/>
      <c r="BJ5" s="240"/>
    </row>
    <row r="6" spans="2:63" s="235" customFormat="1" ht="17.100000000000001" customHeight="1" x14ac:dyDescent="0.2">
      <c r="B6" s="515" t="str">
        <f>AX28</f>
        <v>加地龍太</v>
      </c>
      <c r="C6" s="521"/>
      <c r="D6" s="521"/>
      <c r="E6" s="516" t="str">
        <f>BD28</f>
        <v>TEAM BLOWIN</v>
      </c>
      <c r="F6" s="516"/>
      <c r="G6" s="517"/>
      <c r="H6" s="236"/>
      <c r="I6" s="515" t="str">
        <f>AX58</f>
        <v>斉藤博昭</v>
      </c>
      <c r="J6" s="516"/>
      <c r="K6" s="516"/>
      <c r="L6" s="516"/>
      <c r="M6" s="516"/>
      <c r="N6" s="516"/>
      <c r="O6" s="516"/>
      <c r="P6" s="516" t="str">
        <f>BD58</f>
        <v>遊羽楽</v>
      </c>
      <c r="Q6" s="516"/>
      <c r="R6" s="516"/>
      <c r="S6" s="516"/>
      <c r="T6" s="516"/>
      <c r="U6" s="516"/>
      <c r="V6" s="516"/>
      <c r="W6" s="517"/>
      <c r="X6" s="237"/>
      <c r="Y6" s="515" t="str">
        <f>AZ112</f>
        <v>曽我部雄斗</v>
      </c>
      <c r="Z6" s="516"/>
      <c r="AA6" s="516"/>
      <c r="AB6" s="516"/>
      <c r="AC6" s="516"/>
      <c r="AD6" s="516"/>
      <c r="AE6" s="516"/>
      <c r="AF6" s="516" t="str">
        <f>BF112</f>
        <v>関川クラブ</v>
      </c>
      <c r="AG6" s="516"/>
      <c r="AH6" s="516"/>
      <c r="AI6" s="516"/>
      <c r="AJ6" s="516"/>
      <c r="AK6" s="516"/>
      <c r="AL6" s="517"/>
      <c r="AM6" s="238"/>
      <c r="AN6" s="261" t="str">
        <f>AZ127</f>
        <v>白川宏範</v>
      </c>
      <c r="AO6" s="516" t="str">
        <f>BF127</f>
        <v>東洋炭素</v>
      </c>
      <c r="AP6" s="516"/>
      <c r="AQ6" s="516"/>
      <c r="AR6" s="517"/>
      <c r="AS6" s="239"/>
      <c r="AT6" s="518" t="str">
        <f>AN271</f>
        <v>大石修伍</v>
      </c>
      <c r="AU6" s="519"/>
      <c r="AV6" s="519"/>
      <c r="AW6" s="519"/>
      <c r="AX6" s="519"/>
      <c r="AY6" s="519"/>
      <c r="AZ6" s="519"/>
      <c r="BA6" s="519" t="str">
        <f>AO271</f>
        <v>新宮中学校</v>
      </c>
      <c r="BB6" s="519"/>
      <c r="BC6" s="519"/>
      <c r="BD6" s="519"/>
      <c r="BE6" s="519"/>
      <c r="BF6" s="519"/>
      <c r="BG6" s="520"/>
    </row>
    <row r="7" spans="2:63" s="235" customFormat="1" ht="99.9" customHeight="1" x14ac:dyDescent="0.15">
      <c r="B7" s="241"/>
      <c r="C7" s="242"/>
      <c r="D7" s="242"/>
      <c r="E7" s="242"/>
      <c r="F7" s="242"/>
      <c r="G7" s="243"/>
      <c r="H7" s="244"/>
      <c r="I7" s="245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7"/>
      <c r="X7" s="248"/>
      <c r="Y7" s="245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7"/>
      <c r="AM7" s="249"/>
      <c r="AN7" s="250"/>
      <c r="AO7" s="246"/>
      <c r="AP7" s="246"/>
      <c r="AQ7" s="246"/>
      <c r="AR7" s="247"/>
      <c r="AS7" s="251"/>
      <c r="AT7" s="257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9"/>
    </row>
    <row r="8" spans="2:63" s="232" customFormat="1" ht="15" customHeight="1" x14ac:dyDescent="0.2">
      <c r="B8" s="233" t="s">
        <v>313</v>
      </c>
      <c r="C8" s="233"/>
      <c r="D8" s="233"/>
      <c r="E8" s="233"/>
      <c r="F8" s="233"/>
      <c r="G8" s="233"/>
      <c r="H8" s="234"/>
      <c r="I8" s="233" t="s">
        <v>314</v>
      </c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4"/>
      <c r="Y8" s="233" t="s">
        <v>315</v>
      </c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4"/>
      <c r="AN8" s="233" t="s">
        <v>316</v>
      </c>
      <c r="AO8" s="234"/>
      <c r="AP8" s="234"/>
      <c r="AQ8" s="234"/>
      <c r="AR8" s="233"/>
      <c r="AS8" s="234"/>
      <c r="AT8" s="233" t="s">
        <v>344</v>
      </c>
      <c r="AU8" s="233"/>
      <c r="AV8" s="233"/>
      <c r="AW8" s="233"/>
      <c r="AX8" s="233"/>
      <c r="AY8" s="233"/>
      <c r="AZ8" s="233"/>
      <c r="BA8" s="233"/>
      <c r="BB8" s="234"/>
      <c r="BC8" s="233"/>
      <c r="BD8" s="233"/>
      <c r="BE8" s="233"/>
      <c r="BF8" s="233"/>
      <c r="BG8" s="234"/>
    </row>
    <row r="9" spans="2:63" s="235" customFormat="1" ht="17.100000000000001" customHeight="1" x14ac:dyDescent="0.2">
      <c r="B9" s="508" t="str">
        <f>AX30</f>
        <v>岩間隆希</v>
      </c>
      <c r="C9" s="514"/>
      <c r="D9" s="514"/>
      <c r="E9" s="509" t="str">
        <f>BD30</f>
        <v>神郷ブレイズ</v>
      </c>
      <c r="F9" s="509"/>
      <c r="G9" s="510"/>
      <c r="H9" s="236"/>
      <c r="I9" s="508" t="str">
        <f>AX60</f>
        <v>横関　勝</v>
      </c>
      <c r="J9" s="509"/>
      <c r="K9" s="509"/>
      <c r="L9" s="509"/>
      <c r="M9" s="509"/>
      <c r="N9" s="509"/>
      <c r="O9" s="509"/>
      <c r="P9" s="509" t="str">
        <f>BD60</f>
        <v>ヴィスポことひら</v>
      </c>
      <c r="Q9" s="509"/>
      <c r="R9" s="509"/>
      <c r="S9" s="509"/>
      <c r="T9" s="509"/>
      <c r="U9" s="509"/>
      <c r="V9" s="509"/>
      <c r="W9" s="510"/>
      <c r="X9" s="237"/>
      <c r="Y9" s="508" t="str">
        <f>AZ114</f>
        <v>南部和誉</v>
      </c>
      <c r="Z9" s="509"/>
      <c r="AA9" s="509"/>
      <c r="AB9" s="509"/>
      <c r="AC9" s="509"/>
      <c r="AD9" s="509"/>
      <c r="AE9" s="509"/>
      <c r="AF9" s="509" t="str">
        <f>BF114</f>
        <v>GoGo's</v>
      </c>
      <c r="AG9" s="509"/>
      <c r="AH9" s="509"/>
      <c r="AI9" s="509"/>
      <c r="AJ9" s="509"/>
      <c r="AK9" s="509"/>
      <c r="AL9" s="510"/>
      <c r="AM9" s="238"/>
      <c r="AN9" s="262" t="str">
        <f>AZ129</f>
        <v>安藤達也</v>
      </c>
      <c r="AO9" s="509" t="str">
        <f>BF129</f>
        <v>東洋炭素</v>
      </c>
      <c r="AP9" s="509"/>
      <c r="AQ9" s="509"/>
      <c r="AR9" s="510"/>
      <c r="AS9" s="239"/>
      <c r="AT9" s="511" t="str">
        <f>AN274</f>
        <v>内田琴羽</v>
      </c>
      <c r="AU9" s="512"/>
      <c r="AV9" s="512"/>
      <c r="AW9" s="512"/>
      <c r="AX9" s="512"/>
      <c r="AY9" s="512"/>
      <c r="AZ9" s="512"/>
      <c r="BA9" s="512" t="str">
        <f>AO274</f>
        <v>新宮中学校</v>
      </c>
      <c r="BB9" s="512"/>
      <c r="BC9" s="512"/>
      <c r="BD9" s="512"/>
      <c r="BE9" s="512"/>
      <c r="BF9" s="512"/>
      <c r="BG9" s="513"/>
    </row>
    <row r="10" spans="2:63" s="235" customFormat="1" ht="17.100000000000001" customHeight="1" x14ac:dyDescent="0.2">
      <c r="B10" s="515" t="str">
        <f>AX31</f>
        <v>星加湧哉</v>
      </c>
      <c r="C10" s="521"/>
      <c r="D10" s="521"/>
      <c r="E10" s="516" t="str">
        <f>BD31</f>
        <v>スマッシュ</v>
      </c>
      <c r="F10" s="516"/>
      <c r="G10" s="517"/>
      <c r="H10" s="236"/>
      <c r="I10" s="515" t="str">
        <f>AX61</f>
        <v>玉島孝</v>
      </c>
      <c r="J10" s="516"/>
      <c r="K10" s="516"/>
      <c r="L10" s="516"/>
      <c r="M10" s="516"/>
      <c r="N10" s="516"/>
      <c r="O10" s="516"/>
      <c r="P10" s="516" t="str">
        <f>BD61</f>
        <v>ﾛｸﾏﾙ</v>
      </c>
      <c r="Q10" s="516"/>
      <c r="R10" s="516"/>
      <c r="S10" s="516"/>
      <c r="T10" s="516"/>
      <c r="U10" s="516"/>
      <c r="V10" s="516"/>
      <c r="W10" s="517"/>
      <c r="X10" s="237"/>
      <c r="Y10" s="515" t="str">
        <f>AZ115</f>
        <v>柚山　治</v>
      </c>
      <c r="Z10" s="516"/>
      <c r="AA10" s="516"/>
      <c r="AB10" s="516"/>
      <c r="AC10" s="516"/>
      <c r="AD10" s="516"/>
      <c r="AE10" s="516"/>
      <c r="AF10" s="516" t="str">
        <f>BF115</f>
        <v>ドンキホーテ</v>
      </c>
      <c r="AG10" s="516"/>
      <c r="AH10" s="516"/>
      <c r="AI10" s="516"/>
      <c r="AJ10" s="516"/>
      <c r="AK10" s="516"/>
      <c r="AL10" s="517"/>
      <c r="AM10" s="238"/>
      <c r="AN10" s="261" t="str">
        <f>AZ130</f>
        <v>高橋和也</v>
      </c>
      <c r="AO10" s="516" t="str">
        <f>BF130</f>
        <v>オアシス</v>
      </c>
      <c r="AP10" s="516"/>
      <c r="AQ10" s="516"/>
      <c r="AR10" s="517"/>
      <c r="AS10" s="239"/>
      <c r="AT10" s="518" t="str">
        <f>AN275</f>
        <v>鈴木莉彩</v>
      </c>
      <c r="AU10" s="519"/>
      <c r="AV10" s="519"/>
      <c r="AW10" s="519"/>
      <c r="AX10" s="519"/>
      <c r="AY10" s="519"/>
      <c r="AZ10" s="519"/>
      <c r="BA10" s="519" t="str">
        <f>AO275</f>
        <v>新宮中学校</v>
      </c>
      <c r="BB10" s="519"/>
      <c r="BC10" s="519"/>
      <c r="BD10" s="519"/>
      <c r="BE10" s="519"/>
      <c r="BF10" s="519"/>
      <c r="BG10" s="520"/>
    </row>
    <row r="11" spans="2:63" s="235" customFormat="1" ht="99.9" customHeight="1" x14ac:dyDescent="0.15">
      <c r="B11" s="241"/>
      <c r="C11" s="242"/>
      <c r="D11" s="242"/>
      <c r="E11" s="242"/>
      <c r="F11" s="242"/>
      <c r="G11" s="243"/>
      <c r="H11" s="244"/>
      <c r="I11" s="245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7"/>
      <c r="X11" s="248"/>
      <c r="Y11" s="245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7"/>
      <c r="AM11" s="249"/>
      <c r="AN11" s="250"/>
      <c r="AO11" s="246"/>
      <c r="AP11" s="246"/>
      <c r="AQ11" s="246"/>
      <c r="AR11" s="247"/>
      <c r="AS11" s="251"/>
      <c r="AT11" s="257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9"/>
    </row>
    <row r="12" spans="2:63" s="231" customFormat="1" ht="9.75" customHeight="1" x14ac:dyDescent="0.2"/>
    <row r="13" spans="2:63" s="232" customFormat="1" ht="15" customHeight="1" x14ac:dyDescent="0.2">
      <c r="B13" s="234"/>
      <c r="C13" s="234"/>
      <c r="D13" s="234"/>
      <c r="E13" s="234"/>
      <c r="F13" s="234"/>
      <c r="G13" s="234"/>
      <c r="H13" s="234"/>
      <c r="I13" s="233" t="s">
        <v>317</v>
      </c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4"/>
      <c r="Y13" s="233" t="s">
        <v>318</v>
      </c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4"/>
      <c r="AN13" s="233" t="s">
        <v>319</v>
      </c>
      <c r="AO13" s="234"/>
      <c r="AP13" s="234"/>
      <c r="AQ13" s="234"/>
      <c r="AR13" s="233"/>
      <c r="AS13" s="234"/>
    </row>
    <row r="14" spans="2:63" s="235" customFormat="1" ht="17.100000000000001" customHeight="1" x14ac:dyDescent="0.2">
      <c r="B14" s="522"/>
      <c r="C14" s="522"/>
      <c r="D14" s="522"/>
      <c r="E14" s="523"/>
      <c r="F14" s="523"/>
      <c r="G14" s="523"/>
      <c r="H14" s="236"/>
      <c r="I14" s="508" t="str">
        <f>AN193</f>
        <v>森　真樹</v>
      </c>
      <c r="J14" s="509"/>
      <c r="K14" s="509"/>
      <c r="L14" s="509"/>
      <c r="M14" s="509"/>
      <c r="N14" s="509"/>
      <c r="O14" s="509"/>
      <c r="P14" s="509" t="str">
        <f>AO193</f>
        <v>TEAM BLOWIN</v>
      </c>
      <c r="Q14" s="509"/>
      <c r="R14" s="509"/>
      <c r="S14" s="509"/>
      <c r="T14" s="509"/>
      <c r="U14" s="509"/>
      <c r="V14" s="509"/>
      <c r="W14" s="510"/>
      <c r="X14" s="237"/>
      <c r="Y14" s="508" t="str">
        <f>AX206</f>
        <v>曽我部柚羽</v>
      </c>
      <c r="Z14" s="509"/>
      <c r="AA14" s="509"/>
      <c r="AB14" s="509"/>
      <c r="AC14" s="509"/>
      <c r="AD14" s="509"/>
      <c r="AE14" s="509"/>
      <c r="AF14" s="509" t="str">
        <f>BD206</f>
        <v>中萩JBC</v>
      </c>
      <c r="AG14" s="509"/>
      <c r="AH14" s="509"/>
      <c r="AI14" s="509"/>
      <c r="AJ14" s="509"/>
      <c r="AK14" s="509"/>
      <c r="AL14" s="510"/>
      <c r="AM14" s="238"/>
      <c r="AN14" s="262" t="str">
        <f>AX235</f>
        <v>福田莉子</v>
      </c>
      <c r="AO14" s="509" t="str">
        <f>BD235</f>
        <v>中萩JBC</v>
      </c>
      <c r="AP14" s="509"/>
      <c r="AQ14" s="509"/>
      <c r="AR14" s="510"/>
      <c r="AS14" s="239"/>
    </row>
    <row r="15" spans="2:63" s="235" customFormat="1" ht="17.100000000000001" customHeight="1" x14ac:dyDescent="0.2">
      <c r="B15" s="522"/>
      <c r="C15" s="522"/>
      <c r="D15" s="522"/>
      <c r="E15" s="523"/>
      <c r="F15" s="523"/>
      <c r="G15" s="523"/>
      <c r="H15" s="236"/>
      <c r="I15" s="515" t="str">
        <f>AN194</f>
        <v>田中千遥</v>
      </c>
      <c r="J15" s="516"/>
      <c r="K15" s="516"/>
      <c r="L15" s="516"/>
      <c r="M15" s="516"/>
      <c r="N15" s="516"/>
      <c r="O15" s="516"/>
      <c r="P15" s="516" t="str">
        <f>AO194</f>
        <v>今治クラブ</v>
      </c>
      <c r="Q15" s="516"/>
      <c r="R15" s="516"/>
      <c r="S15" s="516"/>
      <c r="T15" s="516"/>
      <c r="U15" s="516"/>
      <c r="V15" s="516"/>
      <c r="W15" s="517"/>
      <c r="X15" s="237"/>
      <c r="Y15" s="515" t="str">
        <f>AX207</f>
        <v>篠原多輝</v>
      </c>
      <c r="Z15" s="516"/>
      <c r="AA15" s="516"/>
      <c r="AB15" s="516"/>
      <c r="AC15" s="516"/>
      <c r="AD15" s="516"/>
      <c r="AE15" s="516"/>
      <c r="AF15" s="516" t="str">
        <f>BD207</f>
        <v>中萩JBC</v>
      </c>
      <c r="AG15" s="516"/>
      <c r="AH15" s="516"/>
      <c r="AI15" s="516"/>
      <c r="AJ15" s="516"/>
      <c r="AK15" s="516"/>
      <c r="AL15" s="517"/>
      <c r="AM15" s="238"/>
      <c r="AN15" s="261" t="str">
        <f>AX236</f>
        <v>窪田ひな</v>
      </c>
      <c r="AO15" s="516" t="str">
        <f>BD236</f>
        <v>中萩JBC</v>
      </c>
      <c r="AP15" s="516"/>
      <c r="AQ15" s="516"/>
      <c r="AR15" s="517"/>
      <c r="AS15" s="239"/>
    </row>
    <row r="16" spans="2:63" s="235" customFormat="1" ht="99.9" customHeight="1" x14ac:dyDescent="0.15">
      <c r="B16" s="340"/>
      <c r="C16" s="341"/>
      <c r="D16" s="341"/>
      <c r="E16" s="341"/>
      <c r="F16" s="341"/>
      <c r="G16" s="341"/>
      <c r="H16" s="244"/>
      <c r="I16" s="252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4"/>
      <c r="X16" s="248"/>
      <c r="Y16" s="252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4"/>
      <c r="AM16" s="249"/>
      <c r="AN16" s="255"/>
      <c r="AO16" s="253"/>
      <c r="AP16" s="253"/>
      <c r="AQ16" s="253"/>
      <c r="AR16" s="254"/>
      <c r="AS16" s="251"/>
    </row>
    <row r="17" spans="2:88" s="232" customFormat="1" ht="15" customHeight="1" x14ac:dyDescent="0.2">
      <c r="B17" s="234"/>
      <c r="C17" s="234"/>
      <c r="D17" s="234"/>
      <c r="E17" s="234"/>
      <c r="F17" s="234"/>
      <c r="G17" s="234"/>
      <c r="H17" s="234"/>
      <c r="I17" s="233" t="s">
        <v>320</v>
      </c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4"/>
      <c r="Y17" s="233" t="s">
        <v>321</v>
      </c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4"/>
      <c r="AN17" s="233" t="s">
        <v>322</v>
      </c>
      <c r="AO17" s="234"/>
      <c r="AP17" s="234"/>
      <c r="AQ17" s="234"/>
      <c r="AR17" s="233"/>
      <c r="AS17" s="234"/>
    </row>
    <row r="18" spans="2:88" s="235" customFormat="1" ht="17.100000000000001" customHeight="1" x14ac:dyDescent="0.2">
      <c r="B18" s="522"/>
      <c r="C18" s="522"/>
      <c r="D18" s="522"/>
      <c r="E18" s="523"/>
      <c r="F18" s="523"/>
      <c r="G18" s="523"/>
      <c r="H18" s="236"/>
      <c r="I18" s="508" t="str">
        <f>AN197</f>
        <v>香川陽菜乃</v>
      </c>
      <c r="J18" s="509"/>
      <c r="K18" s="509"/>
      <c r="L18" s="509"/>
      <c r="M18" s="509"/>
      <c r="N18" s="509"/>
      <c r="O18" s="509"/>
      <c r="P18" s="509" t="str">
        <f>AO197</f>
        <v>YKK AP</v>
      </c>
      <c r="Q18" s="509"/>
      <c r="R18" s="509"/>
      <c r="S18" s="509"/>
      <c r="T18" s="509"/>
      <c r="U18" s="509"/>
      <c r="V18" s="509"/>
      <c r="W18" s="510"/>
      <c r="X18" s="237"/>
      <c r="Y18" s="508" t="str">
        <f>AX209</f>
        <v>斉藤陽子</v>
      </c>
      <c r="Z18" s="509"/>
      <c r="AA18" s="509"/>
      <c r="AB18" s="509"/>
      <c r="AC18" s="509"/>
      <c r="AD18" s="509"/>
      <c r="AE18" s="509"/>
      <c r="AF18" s="509" t="str">
        <f>BD209</f>
        <v>チミタクラブ</v>
      </c>
      <c r="AG18" s="509"/>
      <c r="AH18" s="509"/>
      <c r="AI18" s="509"/>
      <c r="AJ18" s="509"/>
      <c r="AK18" s="509"/>
      <c r="AL18" s="510"/>
      <c r="AM18" s="238"/>
      <c r="AN18" s="262" t="str">
        <f>AX238</f>
        <v>小畑琴海</v>
      </c>
      <c r="AO18" s="509" t="str">
        <f>BD238</f>
        <v>豊中中学校</v>
      </c>
      <c r="AP18" s="509"/>
      <c r="AQ18" s="509"/>
      <c r="AR18" s="510"/>
      <c r="AS18" s="239"/>
    </row>
    <row r="19" spans="2:88" s="235" customFormat="1" ht="17.100000000000001" customHeight="1" x14ac:dyDescent="0.2">
      <c r="B19" s="522"/>
      <c r="C19" s="522"/>
      <c r="D19" s="522"/>
      <c r="E19" s="523"/>
      <c r="F19" s="523"/>
      <c r="G19" s="523"/>
      <c r="H19" s="236"/>
      <c r="I19" s="515" t="str">
        <f>AN198</f>
        <v>佐藤美紅</v>
      </c>
      <c r="J19" s="516"/>
      <c r="K19" s="516"/>
      <c r="L19" s="516"/>
      <c r="M19" s="516"/>
      <c r="N19" s="516"/>
      <c r="O19" s="516"/>
      <c r="P19" s="516" t="str">
        <f>AO198</f>
        <v>羽打's蝶夫人</v>
      </c>
      <c r="Q19" s="516"/>
      <c r="R19" s="516"/>
      <c r="S19" s="516"/>
      <c r="T19" s="516"/>
      <c r="U19" s="516"/>
      <c r="V19" s="516"/>
      <c r="W19" s="517"/>
      <c r="X19" s="237"/>
      <c r="Y19" s="515" t="str">
        <f>AX210</f>
        <v>伊達みはる</v>
      </c>
      <c r="Z19" s="516"/>
      <c r="AA19" s="516"/>
      <c r="AB19" s="516"/>
      <c r="AC19" s="516"/>
      <c r="AD19" s="516"/>
      <c r="AE19" s="516"/>
      <c r="AF19" s="516" t="str">
        <f>BD210</f>
        <v>チミタクラブ</v>
      </c>
      <c r="AG19" s="516"/>
      <c r="AH19" s="516"/>
      <c r="AI19" s="516"/>
      <c r="AJ19" s="516"/>
      <c r="AK19" s="516"/>
      <c r="AL19" s="517"/>
      <c r="AM19" s="238"/>
      <c r="AN19" s="261" t="str">
        <f>AX239</f>
        <v>釘本栞和</v>
      </c>
      <c r="AO19" s="516" t="str">
        <f>BD239</f>
        <v>豊中中学校</v>
      </c>
      <c r="AP19" s="516"/>
      <c r="AQ19" s="516"/>
      <c r="AR19" s="517"/>
      <c r="AS19" s="239"/>
    </row>
    <row r="20" spans="2:88" s="235" customFormat="1" ht="99.9" customHeight="1" x14ac:dyDescent="0.15">
      <c r="B20" s="340"/>
      <c r="C20" s="341"/>
      <c r="D20" s="341"/>
      <c r="E20" s="341"/>
      <c r="F20" s="341"/>
      <c r="G20" s="341"/>
      <c r="H20" s="244"/>
      <c r="I20" s="252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4"/>
      <c r="X20" s="248"/>
      <c r="Y20" s="252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4"/>
      <c r="AM20" s="249"/>
      <c r="AN20" s="255"/>
      <c r="AO20" s="253"/>
      <c r="AP20" s="253"/>
      <c r="AQ20" s="253"/>
      <c r="AR20" s="254"/>
      <c r="AS20" s="251"/>
    </row>
    <row r="23" spans="2:88" ht="13.95" customHeight="1" x14ac:dyDescent="0.2">
      <c r="C23" s="24"/>
      <c r="D23" s="40"/>
      <c r="E23" s="43"/>
      <c r="F23" s="43"/>
      <c r="G23" s="43"/>
      <c r="H23" s="43"/>
      <c r="I23" s="43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22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</row>
    <row r="24" spans="2:88" ht="13.05" customHeight="1" thickBot="1" x14ac:dyDescent="0.25">
      <c r="C24" s="24"/>
      <c r="D24" s="453" t="s">
        <v>55</v>
      </c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128"/>
      <c r="AJ24" s="425" t="s">
        <v>0</v>
      </c>
      <c r="AK24" s="426"/>
      <c r="AL24" s="426"/>
      <c r="AM24" s="427"/>
      <c r="AN24" s="277" t="s">
        <v>75</v>
      </c>
      <c r="AO24" s="283" t="s">
        <v>52</v>
      </c>
      <c r="AP24" s="211"/>
      <c r="AQ24" s="44"/>
      <c r="AR24" s="44"/>
      <c r="AS24" s="44"/>
      <c r="AT24" s="44"/>
      <c r="AU24" s="44"/>
      <c r="AV24" s="44"/>
      <c r="AW24" s="44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</row>
    <row r="25" spans="2:88" ht="13.05" customHeight="1" thickTop="1" thickBot="1" x14ac:dyDescent="0.25">
      <c r="C25" s="24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128"/>
      <c r="AJ25" s="428"/>
      <c r="AK25" s="429"/>
      <c r="AL25" s="429"/>
      <c r="AM25" s="430"/>
      <c r="AN25" s="278" t="s">
        <v>76</v>
      </c>
      <c r="AO25" s="284" t="s">
        <v>52</v>
      </c>
      <c r="AP25" s="212"/>
      <c r="AQ25" s="266"/>
      <c r="AR25" s="267">
        <v>21</v>
      </c>
      <c r="AS25" s="268">
        <v>21</v>
      </c>
      <c r="AT25" s="208"/>
      <c r="AU25" s="208"/>
      <c r="AV25" s="45"/>
      <c r="AW25" s="44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</row>
    <row r="26" spans="2:88" ht="13.05" customHeight="1" thickTop="1" x14ac:dyDescent="0.2">
      <c r="C26" s="24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128"/>
      <c r="AJ26" s="431" t="s">
        <v>4</v>
      </c>
      <c r="AK26" s="432"/>
      <c r="AL26" s="432"/>
      <c r="AM26" s="433"/>
      <c r="AN26" s="279" t="s">
        <v>88</v>
      </c>
      <c r="AO26" s="285" t="s">
        <v>63</v>
      </c>
      <c r="AP26" s="213"/>
      <c r="AQ26" s="88"/>
      <c r="AR26" s="217">
        <v>19</v>
      </c>
      <c r="AS26" s="218">
        <v>18</v>
      </c>
      <c r="AT26" s="272"/>
      <c r="AU26" s="273"/>
      <c r="AV26" s="45"/>
      <c r="AW26" s="44"/>
      <c r="AX26" s="64" t="s">
        <v>41</v>
      </c>
      <c r="AY26" s="41"/>
      <c r="AZ26" s="24"/>
      <c r="BA26" s="24"/>
      <c r="BB26" s="24"/>
      <c r="BC26" s="63"/>
      <c r="BD26" s="63"/>
      <c r="BE26" s="63"/>
      <c r="BF26" s="63"/>
      <c r="BG26" s="63"/>
      <c r="BH26" s="63"/>
      <c r="BI26" s="63"/>
      <c r="BJ26" s="63"/>
    </row>
    <row r="27" spans="2:88" ht="13.05" customHeight="1" thickBot="1" x14ac:dyDescent="0.25">
      <c r="C27" s="24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128"/>
      <c r="AJ27" s="428"/>
      <c r="AK27" s="429"/>
      <c r="AL27" s="429"/>
      <c r="AM27" s="430"/>
      <c r="AN27" s="280" t="s">
        <v>89</v>
      </c>
      <c r="AO27" s="286" t="s">
        <v>63</v>
      </c>
      <c r="AP27" s="214"/>
      <c r="AQ27" s="208"/>
      <c r="AR27" s="62"/>
      <c r="AS27" s="94">
        <v>17</v>
      </c>
      <c r="AT27" s="94">
        <v>21</v>
      </c>
      <c r="AU27" s="269">
        <v>21</v>
      </c>
      <c r="AV27" s="295"/>
      <c r="AW27" s="296"/>
      <c r="AX27" s="365" t="str">
        <f>AN24</f>
        <v>森　勇気</v>
      </c>
      <c r="AY27" s="366"/>
      <c r="AZ27" s="366"/>
      <c r="BA27" s="366"/>
      <c r="BB27" s="366"/>
      <c r="BC27" s="366"/>
      <c r="BD27" s="367" t="str">
        <f>AO24</f>
        <v>TEAM BLOWIN</v>
      </c>
      <c r="BE27" s="366"/>
      <c r="BF27" s="366"/>
      <c r="BG27" s="366"/>
      <c r="BH27" s="366"/>
      <c r="BI27" s="368"/>
      <c r="BJ27" s="22"/>
      <c r="BK27" s="2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I27" s="24"/>
      <c r="CJ27" s="24"/>
    </row>
    <row r="28" spans="2:88" ht="13.05" customHeight="1" thickTop="1" x14ac:dyDescent="0.2">
      <c r="C28" s="24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AJ28" s="431" t="s">
        <v>6</v>
      </c>
      <c r="AK28" s="432"/>
      <c r="AL28" s="432"/>
      <c r="AM28" s="433"/>
      <c r="AN28" s="281" t="s">
        <v>62</v>
      </c>
      <c r="AO28" s="287" t="s">
        <v>63</v>
      </c>
      <c r="AP28" s="215"/>
      <c r="AQ28" s="208"/>
      <c r="AR28" s="62"/>
      <c r="AS28" s="94">
        <v>21</v>
      </c>
      <c r="AT28" s="94">
        <v>14</v>
      </c>
      <c r="AU28" s="95">
        <v>12</v>
      </c>
      <c r="AV28" s="60"/>
      <c r="AW28" s="44"/>
      <c r="AX28" s="361" t="str">
        <f>AN25</f>
        <v>加地龍太</v>
      </c>
      <c r="AY28" s="362"/>
      <c r="AZ28" s="362"/>
      <c r="BA28" s="362"/>
      <c r="BB28" s="362"/>
      <c r="BC28" s="362"/>
      <c r="BD28" s="363" t="str">
        <f>AO25</f>
        <v>TEAM BLOWIN</v>
      </c>
      <c r="BE28" s="362"/>
      <c r="BF28" s="362"/>
      <c r="BG28" s="362"/>
      <c r="BH28" s="362"/>
      <c r="BI28" s="364"/>
      <c r="BJ28" s="61"/>
      <c r="BK28" s="29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I28" s="24"/>
      <c r="CJ28" s="24"/>
    </row>
    <row r="29" spans="2:88" ht="13.05" customHeight="1" thickBot="1" x14ac:dyDescent="0.25">
      <c r="C29" s="24"/>
      <c r="D29" s="128"/>
      <c r="E29" s="454" t="s">
        <v>13</v>
      </c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128"/>
      <c r="S29" s="128"/>
      <c r="T29" s="128"/>
      <c r="U29" s="128"/>
      <c r="V29" s="128"/>
      <c r="W29" s="128"/>
      <c r="AJ29" s="428"/>
      <c r="AK29" s="429"/>
      <c r="AL29" s="429"/>
      <c r="AM29" s="430"/>
      <c r="AN29" s="278" t="s">
        <v>64</v>
      </c>
      <c r="AO29" s="284" t="s">
        <v>63</v>
      </c>
      <c r="AP29" s="212"/>
      <c r="AQ29" s="90">
        <v>21</v>
      </c>
      <c r="AR29" s="91">
        <v>14</v>
      </c>
      <c r="AS29" s="92">
        <v>13</v>
      </c>
      <c r="AT29" s="206"/>
      <c r="AU29" s="207"/>
      <c r="AV29" s="60"/>
      <c r="AW29" s="44"/>
      <c r="AX29" s="59" t="s">
        <v>40</v>
      </c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8"/>
      <c r="BK29" s="58"/>
      <c r="CI29" s="24"/>
      <c r="CJ29" s="24"/>
    </row>
    <row r="30" spans="2:88" ht="13.05" customHeight="1" thickTop="1" thickBot="1" x14ac:dyDescent="0.25">
      <c r="C30" s="24"/>
      <c r="D30" s="128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128"/>
      <c r="S30" s="128"/>
      <c r="T30" s="128"/>
      <c r="U30" s="128"/>
      <c r="V30" s="128"/>
      <c r="W30" s="128"/>
      <c r="AJ30" s="431" t="s">
        <v>1</v>
      </c>
      <c r="AK30" s="432"/>
      <c r="AL30" s="432"/>
      <c r="AM30" s="433"/>
      <c r="AN30" s="279" t="s">
        <v>83</v>
      </c>
      <c r="AO30" s="285" t="s">
        <v>84</v>
      </c>
      <c r="AP30" s="213"/>
      <c r="AQ30" s="263">
        <v>18</v>
      </c>
      <c r="AR30" s="264">
        <v>21</v>
      </c>
      <c r="AS30" s="265">
        <v>21</v>
      </c>
      <c r="AT30" s="208"/>
      <c r="AU30" s="208"/>
      <c r="AV30" s="45"/>
      <c r="AW30" s="44"/>
      <c r="AX30" s="365" t="str">
        <f>AN30</f>
        <v>岩間隆希</v>
      </c>
      <c r="AY30" s="366"/>
      <c r="AZ30" s="366"/>
      <c r="BA30" s="366"/>
      <c r="BB30" s="366"/>
      <c r="BC30" s="366"/>
      <c r="BD30" s="367" t="str">
        <f>AO30</f>
        <v>神郷ブレイズ</v>
      </c>
      <c r="BE30" s="366"/>
      <c r="BF30" s="366"/>
      <c r="BG30" s="366"/>
      <c r="BH30" s="366"/>
      <c r="BI30" s="368"/>
      <c r="BJ30" s="23"/>
      <c r="BK30" s="23"/>
      <c r="CI30" s="24"/>
      <c r="CJ30" s="24"/>
    </row>
    <row r="31" spans="2:88" ht="13.05" customHeight="1" thickTop="1" x14ac:dyDescent="0.2">
      <c r="C31" s="24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AJ31" s="434"/>
      <c r="AK31" s="435"/>
      <c r="AL31" s="435"/>
      <c r="AM31" s="436"/>
      <c r="AN31" s="282" t="s">
        <v>85</v>
      </c>
      <c r="AO31" s="288" t="s">
        <v>25</v>
      </c>
      <c r="AP31" s="216"/>
      <c r="AQ31" s="45"/>
      <c r="AR31" s="45"/>
      <c r="AS31" s="45"/>
      <c r="AT31" s="45"/>
      <c r="AU31" s="45"/>
      <c r="AV31" s="44"/>
      <c r="AW31" s="44"/>
      <c r="AX31" s="361" t="str">
        <f>AN31</f>
        <v>星加湧哉</v>
      </c>
      <c r="AY31" s="362"/>
      <c r="AZ31" s="362"/>
      <c r="BA31" s="362"/>
      <c r="BB31" s="362"/>
      <c r="BC31" s="362"/>
      <c r="BD31" s="363" t="str">
        <f>AO31</f>
        <v>スマッシュ</v>
      </c>
      <c r="BE31" s="362"/>
      <c r="BF31" s="362"/>
      <c r="BG31" s="362"/>
      <c r="BH31" s="362"/>
      <c r="BI31" s="364"/>
      <c r="BJ31" s="23"/>
      <c r="BK31" s="23"/>
      <c r="CI31" s="24"/>
      <c r="CJ31" s="24"/>
    </row>
    <row r="32" spans="2:88" ht="5.0999999999999996" customHeight="1" thickBot="1" x14ac:dyDescent="0.25">
      <c r="D32" s="40"/>
      <c r="E32" s="43"/>
      <c r="F32" s="43"/>
      <c r="G32" s="43"/>
      <c r="H32" s="43"/>
      <c r="I32" s="43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22"/>
      <c r="U32" s="22"/>
      <c r="V32" s="22"/>
      <c r="W32" s="22"/>
      <c r="X32" s="22"/>
      <c r="Y32" s="41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</row>
    <row r="33" spans="4:76" ht="12" customHeight="1" x14ac:dyDescent="0.15">
      <c r="D33" s="442" t="s">
        <v>26</v>
      </c>
      <c r="E33" s="443"/>
      <c r="F33" s="446" t="str">
        <f>D35</f>
        <v>大畑悠人</v>
      </c>
      <c r="G33" s="447"/>
      <c r="H33" s="447"/>
      <c r="I33" s="448"/>
      <c r="J33" s="449" t="str">
        <f>D38</f>
        <v>高田裕斗</v>
      </c>
      <c r="K33" s="447"/>
      <c r="L33" s="447"/>
      <c r="M33" s="448"/>
      <c r="N33" s="449" t="str">
        <f>D41</f>
        <v>内田大登</v>
      </c>
      <c r="O33" s="447"/>
      <c r="P33" s="447"/>
      <c r="Q33" s="448"/>
      <c r="R33" s="449" t="str">
        <f>D44</f>
        <v>越野兼斗</v>
      </c>
      <c r="S33" s="447"/>
      <c r="T33" s="447"/>
      <c r="U33" s="448"/>
      <c r="V33" s="449" t="str">
        <f>D47</f>
        <v>森　勇気</v>
      </c>
      <c r="W33" s="447"/>
      <c r="X33" s="447"/>
      <c r="Y33" s="448"/>
      <c r="Z33" s="378" t="s">
        <v>15</v>
      </c>
      <c r="AA33" s="379"/>
      <c r="AB33" s="379"/>
      <c r="AC33" s="380"/>
      <c r="AD33" s="146"/>
      <c r="AE33" s="399" t="s">
        <v>17</v>
      </c>
      <c r="AF33" s="400"/>
      <c r="AG33" s="401" t="s">
        <v>18</v>
      </c>
      <c r="AH33" s="403"/>
      <c r="AI33" s="402"/>
      <c r="AJ33" s="404" t="s">
        <v>19</v>
      </c>
      <c r="AK33" s="405"/>
      <c r="AL33" s="406"/>
      <c r="AM33" s="144"/>
      <c r="AN33" s="442" t="s">
        <v>39</v>
      </c>
      <c r="AO33" s="443"/>
      <c r="AP33" s="446" t="str">
        <f>AN35</f>
        <v>赤崎翔太</v>
      </c>
      <c r="AQ33" s="447"/>
      <c r="AR33" s="447"/>
      <c r="AS33" s="448"/>
      <c r="AT33" s="449" t="str">
        <f>AN38</f>
        <v>伊藤洸弥</v>
      </c>
      <c r="AU33" s="447"/>
      <c r="AV33" s="447"/>
      <c r="AW33" s="448"/>
      <c r="AX33" s="449" t="str">
        <f>AN41</f>
        <v>岩間隆希</v>
      </c>
      <c r="AY33" s="447"/>
      <c r="AZ33" s="447"/>
      <c r="BA33" s="448"/>
      <c r="BB33" s="449" t="str">
        <f>AN44</f>
        <v>阿部和哉</v>
      </c>
      <c r="BC33" s="447"/>
      <c r="BD33" s="447"/>
      <c r="BE33" s="448"/>
      <c r="BF33" s="449" t="str">
        <f>AN47</f>
        <v>田辺晃士</v>
      </c>
      <c r="BG33" s="447"/>
      <c r="BH33" s="447"/>
      <c r="BI33" s="448"/>
      <c r="BJ33" s="378" t="s">
        <v>15</v>
      </c>
      <c r="BK33" s="379"/>
      <c r="BL33" s="379"/>
      <c r="BM33" s="380"/>
      <c r="BN33" s="146"/>
      <c r="BO33" s="399" t="s">
        <v>17</v>
      </c>
      <c r="BP33" s="400"/>
      <c r="BQ33" s="401" t="s">
        <v>18</v>
      </c>
      <c r="BR33" s="403"/>
      <c r="BS33" s="402"/>
      <c r="BT33" s="404" t="s">
        <v>19</v>
      </c>
      <c r="BU33" s="405"/>
      <c r="BV33" s="406"/>
    </row>
    <row r="34" spans="4:76" ht="12" customHeight="1" thickBot="1" x14ac:dyDescent="0.2">
      <c r="D34" s="444"/>
      <c r="E34" s="445"/>
      <c r="F34" s="440" t="str">
        <f>D36</f>
        <v>増田清志</v>
      </c>
      <c r="G34" s="370"/>
      <c r="H34" s="370"/>
      <c r="I34" s="371"/>
      <c r="J34" s="369" t="str">
        <f>D39</f>
        <v>山崎　拡</v>
      </c>
      <c r="K34" s="370"/>
      <c r="L34" s="370"/>
      <c r="M34" s="371"/>
      <c r="N34" s="369" t="str">
        <f>D42</f>
        <v>徳増直記</v>
      </c>
      <c r="O34" s="370"/>
      <c r="P34" s="370"/>
      <c r="Q34" s="371"/>
      <c r="R34" s="369" t="str">
        <f>D45</f>
        <v>森宏次郎</v>
      </c>
      <c r="S34" s="370"/>
      <c r="T34" s="370"/>
      <c r="U34" s="371"/>
      <c r="V34" s="369" t="str">
        <f>D48</f>
        <v>加地龍太</v>
      </c>
      <c r="W34" s="370"/>
      <c r="X34" s="370"/>
      <c r="Y34" s="371"/>
      <c r="Z34" s="407" t="s">
        <v>16</v>
      </c>
      <c r="AA34" s="408"/>
      <c r="AB34" s="408"/>
      <c r="AC34" s="409"/>
      <c r="AD34" s="146"/>
      <c r="AE34" s="147" t="s">
        <v>20</v>
      </c>
      <c r="AF34" s="148" t="s">
        <v>21</v>
      </c>
      <c r="AG34" s="147" t="s">
        <v>14</v>
      </c>
      <c r="AH34" s="148" t="s">
        <v>22</v>
      </c>
      <c r="AI34" s="149" t="s">
        <v>23</v>
      </c>
      <c r="AJ34" s="148" t="s">
        <v>14</v>
      </c>
      <c r="AK34" s="148" t="s">
        <v>22</v>
      </c>
      <c r="AL34" s="149" t="s">
        <v>23</v>
      </c>
      <c r="AM34" s="144"/>
      <c r="AN34" s="444"/>
      <c r="AO34" s="445"/>
      <c r="AP34" s="440" t="str">
        <f>AN36</f>
        <v>吉葉弘一</v>
      </c>
      <c r="AQ34" s="370"/>
      <c r="AR34" s="370"/>
      <c r="AS34" s="371"/>
      <c r="AT34" s="369" t="str">
        <f>AN39</f>
        <v>伊丹槙一郎</v>
      </c>
      <c r="AU34" s="370"/>
      <c r="AV34" s="370"/>
      <c r="AW34" s="371"/>
      <c r="AX34" s="369" t="str">
        <f>AN42</f>
        <v>星加湧哉</v>
      </c>
      <c r="AY34" s="370"/>
      <c r="AZ34" s="370"/>
      <c r="BA34" s="371"/>
      <c r="BB34" s="369" t="str">
        <f>AN45</f>
        <v>上村哲正</v>
      </c>
      <c r="BC34" s="370"/>
      <c r="BD34" s="370"/>
      <c r="BE34" s="371"/>
      <c r="BF34" s="369" t="str">
        <f>AN48</f>
        <v>尾田征司</v>
      </c>
      <c r="BG34" s="370"/>
      <c r="BH34" s="370"/>
      <c r="BI34" s="371"/>
      <c r="BJ34" s="407" t="s">
        <v>16</v>
      </c>
      <c r="BK34" s="408"/>
      <c r="BL34" s="408"/>
      <c r="BM34" s="409"/>
      <c r="BN34" s="146"/>
      <c r="BO34" s="147" t="s">
        <v>20</v>
      </c>
      <c r="BP34" s="148" t="s">
        <v>21</v>
      </c>
      <c r="BQ34" s="147" t="s">
        <v>14</v>
      </c>
      <c r="BR34" s="148" t="s">
        <v>22</v>
      </c>
      <c r="BS34" s="149" t="s">
        <v>23</v>
      </c>
      <c r="BT34" s="148" t="s">
        <v>14</v>
      </c>
      <c r="BU34" s="148" t="s">
        <v>22</v>
      </c>
      <c r="BV34" s="149" t="s">
        <v>23</v>
      </c>
    </row>
    <row r="35" spans="4:76" ht="13.05" customHeight="1" x14ac:dyDescent="0.15">
      <c r="D35" s="99" t="s">
        <v>60</v>
      </c>
      <c r="E35" s="100" t="s">
        <v>7</v>
      </c>
      <c r="F35" s="482"/>
      <c r="G35" s="483"/>
      <c r="H35" s="483"/>
      <c r="I35" s="484"/>
      <c r="J35" s="150">
        <v>15</v>
      </c>
      <c r="K35" s="151" t="str">
        <f>IF(J35="","","-")</f>
        <v>-</v>
      </c>
      <c r="L35" s="152">
        <v>21</v>
      </c>
      <c r="M35" s="461" t="str">
        <f>IF(J35&lt;&gt;"",IF(J35&gt;L35,IF(J36&gt;L36,"○",IF(J37&gt;L37,"○","×")),IF(J36&gt;L36,IF(J37&gt;L37,"○","×"),"×")),"")</f>
        <v>×</v>
      </c>
      <c r="N35" s="150">
        <v>21</v>
      </c>
      <c r="O35" s="153" t="str">
        <f t="shared" ref="O35:O40" si="0">IF(N35="","","-")</f>
        <v>-</v>
      </c>
      <c r="P35" s="154">
        <v>18</v>
      </c>
      <c r="Q35" s="461" t="str">
        <f>IF(N35&lt;&gt;"",IF(N35&gt;P35,IF(N36&gt;P36,"○",IF(N37&gt;P37,"○","×")),IF(N36&gt;P36,IF(N37&gt;P37,"○","×"),"×")),"")</f>
        <v>○</v>
      </c>
      <c r="R35" s="150">
        <v>18</v>
      </c>
      <c r="S35" s="153" t="str">
        <f t="shared" ref="S35:S43" si="1">IF(R35="","","-")</f>
        <v>-</v>
      </c>
      <c r="T35" s="154">
        <v>21</v>
      </c>
      <c r="U35" s="461" t="str">
        <f>IF(R35&lt;&gt;"",IF(R35&gt;T35,IF(R36&gt;T36,"○",IF(R37&gt;T37,"○","×")),IF(R36&gt;T36,IF(R37&gt;T37,"○","×"),"×")),"")</f>
        <v>×</v>
      </c>
      <c r="V35" s="150">
        <v>15</v>
      </c>
      <c r="W35" s="153" t="str">
        <f t="shared" ref="W35:W46" si="2">IF(V35="","","-")</f>
        <v>-</v>
      </c>
      <c r="X35" s="154">
        <v>21</v>
      </c>
      <c r="Y35" s="462" t="str">
        <f>IF(V35&lt;&gt;"",IF(V35&gt;X35,IF(V36&gt;X36,"○",IF(V37&gt;X37,"○","×")),IF(V36&gt;X36,IF(V37&gt;X37,"○","×"),"×")),"")</f>
        <v>×</v>
      </c>
      <c r="Z35" s="381" t="s">
        <v>336</v>
      </c>
      <c r="AA35" s="382"/>
      <c r="AB35" s="382"/>
      <c r="AC35" s="383"/>
      <c r="AD35" s="146"/>
      <c r="AE35" s="155"/>
      <c r="AF35" s="156"/>
      <c r="AG35" s="157"/>
      <c r="AH35" s="158"/>
      <c r="AI35" s="159"/>
      <c r="AJ35" s="156"/>
      <c r="AK35" s="156"/>
      <c r="AL35" s="159"/>
      <c r="AM35" s="145"/>
      <c r="AN35" s="99" t="s">
        <v>77</v>
      </c>
      <c r="AO35" s="100" t="s">
        <v>59</v>
      </c>
      <c r="AP35" s="482"/>
      <c r="AQ35" s="483"/>
      <c r="AR35" s="483"/>
      <c r="AS35" s="484"/>
      <c r="AT35" s="150">
        <v>21</v>
      </c>
      <c r="AU35" s="151" t="str">
        <f>IF(AT35="","","-")</f>
        <v>-</v>
      </c>
      <c r="AV35" s="152">
        <v>11</v>
      </c>
      <c r="AW35" s="461" t="str">
        <f>IF(AT35&lt;&gt;"",IF(AT35&gt;AV35,IF(AT36&gt;AV36,"○",IF(AT37&gt;AV37,"○","×")),IF(AT36&gt;AV36,IF(AT37&gt;AV37,"○","×"),"×")),"")</f>
        <v>○</v>
      </c>
      <c r="AX35" s="150">
        <v>9</v>
      </c>
      <c r="AY35" s="153" t="str">
        <f t="shared" ref="AY35:AY40" si="3">IF(AX35="","","-")</f>
        <v>-</v>
      </c>
      <c r="AZ35" s="154">
        <v>21</v>
      </c>
      <c r="BA35" s="461" t="str">
        <f>IF(AX35&lt;&gt;"",IF(AX35&gt;AZ35,IF(AX36&gt;AZ36,"○",IF(AX37&gt;AZ37,"○","×")),IF(AX36&gt;AZ36,IF(AX37&gt;AZ37,"○","×"),"×")),"")</f>
        <v>×</v>
      </c>
      <c r="BB35" s="150">
        <v>9</v>
      </c>
      <c r="BC35" s="153" t="str">
        <f t="shared" ref="BC35:BC43" si="4">IF(BB35="","","-")</f>
        <v>-</v>
      </c>
      <c r="BD35" s="154">
        <v>21</v>
      </c>
      <c r="BE35" s="461" t="str">
        <f>IF(BB35&lt;&gt;"",IF(BB35&gt;BD35,IF(BB36&gt;BD36,"○",IF(BB37&gt;BD37,"○","×")),IF(BB36&gt;BD36,IF(BB37&gt;BD37,"○","×"),"×")),"")</f>
        <v>×</v>
      </c>
      <c r="BF35" s="150">
        <v>21</v>
      </c>
      <c r="BG35" s="153" t="str">
        <f t="shared" ref="BG35:BG46" si="5">IF(BF35="","","-")</f>
        <v>-</v>
      </c>
      <c r="BH35" s="154">
        <v>10</v>
      </c>
      <c r="BI35" s="462" t="str">
        <f>IF(BF35&lt;&gt;"",IF(BF35&gt;BH35,IF(BF36&gt;BH36,"○",IF(BF37&gt;BH37,"○","×")),IF(BF36&gt;BH36,IF(BF37&gt;BH37,"○","×"),"×")),"")</f>
        <v>○</v>
      </c>
      <c r="BJ35" s="381" t="s">
        <v>337</v>
      </c>
      <c r="BK35" s="382"/>
      <c r="BL35" s="382"/>
      <c r="BM35" s="383"/>
      <c r="BN35" s="146"/>
      <c r="BO35" s="155"/>
      <c r="BP35" s="156"/>
      <c r="BQ35" s="157"/>
      <c r="BR35" s="158"/>
      <c r="BS35" s="159"/>
      <c r="BT35" s="156"/>
      <c r="BU35" s="156"/>
      <c r="BV35" s="159"/>
    </row>
    <row r="36" spans="4:76" ht="13.05" customHeight="1" x14ac:dyDescent="0.15">
      <c r="D36" s="101" t="s">
        <v>61</v>
      </c>
      <c r="E36" s="102" t="s">
        <v>7</v>
      </c>
      <c r="F36" s="485"/>
      <c r="G36" s="415"/>
      <c r="H36" s="415"/>
      <c r="I36" s="416"/>
      <c r="J36" s="150">
        <v>24</v>
      </c>
      <c r="K36" s="151" t="str">
        <f>IF(J36="","","-")</f>
        <v>-</v>
      </c>
      <c r="L36" s="160">
        <v>22</v>
      </c>
      <c r="M36" s="455"/>
      <c r="N36" s="150">
        <v>21</v>
      </c>
      <c r="O36" s="151" t="str">
        <f t="shared" si="0"/>
        <v>-</v>
      </c>
      <c r="P36" s="152">
        <v>15</v>
      </c>
      <c r="Q36" s="455"/>
      <c r="R36" s="150">
        <v>21</v>
      </c>
      <c r="S36" s="151" t="str">
        <f t="shared" si="1"/>
        <v>-</v>
      </c>
      <c r="T36" s="152">
        <v>12</v>
      </c>
      <c r="U36" s="455"/>
      <c r="V36" s="150">
        <v>21</v>
      </c>
      <c r="W36" s="151" t="str">
        <f t="shared" si="2"/>
        <v>-</v>
      </c>
      <c r="X36" s="152">
        <v>16</v>
      </c>
      <c r="Y36" s="420"/>
      <c r="Z36" s="375"/>
      <c r="AA36" s="376"/>
      <c r="AB36" s="376"/>
      <c r="AC36" s="377"/>
      <c r="AD36" s="146"/>
      <c r="AE36" s="155">
        <f>COUNTIF(F35:Y37,"○")</f>
        <v>1</v>
      </c>
      <c r="AF36" s="156">
        <f>COUNTIF(F35:Y37,"×")</f>
        <v>3</v>
      </c>
      <c r="AG36" s="157">
        <f>(IF((F35&gt;H35),1,0))+(IF((F36&gt;H36),1,0))+(IF((F37&gt;H37),1,0))+(IF((J35&gt;L35),1,0))+(IF((J36&gt;L36),1,0))+(IF((J37&gt;L37),1,0))+(IF((N35&gt;P35),1,0))+(IF((N36&gt;P36),1,0))+(IF((N37&gt;P37),1,0))+(IF((R35&gt;T35),1,0))+(IF((R36&gt;T36),1,0))+(IF((R37&gt;T37),1,0))+(IF((V35&gt;X35),1,0))+(IF((V36&gt;X36),1,0))+(IF((V37&gt;X37),1,0))</f>
        <v>5</v>
      </c>
      <c r="AH36" s="158">
        <f>(IF((F35&lt;H35),1,0))+(IF((F36&lt;H36),1,0))+(IF((F37&lt;H37),1,0))+(IF((J35&lt;L35),1,0))+(IF((J36&lt;L36),1,0))+(IF((J37&lt;L37),1,0))+(IF((N35&lt;P35),1,0))+(IF((N36&lt;P36),1,0))+(IF((N37&lt;P37),1,0))+(IF((R35&lt;T35),1,0))+(IF((R36&lt;T36),1,0))+(IF((R37&lt;T37),1,0))+(IF((V35&lt;X35),1,0))+(IF((V36&lt;X36),1,0))+(IF((V37&lt;X37),1,0))</f>
        <v>6</v>
      </c>
      <c r="AI36" s="161">
        <f>AG36-AH36</f>
        <v>-1</v>
      </c>
      <c r="AJ36" s="156">
        <f>SUM(F35:F37,J35:J37,N35:N37,R35:R37,V35:V37)</f>
        <v>206</v>
      </c>
      <c r="AK36" s="156">
        <f>SUM(H35:H37,L35:L37,P35:P37,T35:T37,X35:X37)</f>
        <v>210</v>
      </c>
      <c r="AL36" s="159">
        <f>AJ36-AK36</f>
        <v>-4</v>
      </c>
      <c r="AM36" s="145"/>
      <c r="AN36" s="101" t="s">
        <v>78</v>
      </c>
      <c r="AO36" s="102" t="s">
        <v>72</v>
      </c>
      <c r="AP36" s="485"/>
      <c r="AQ36" s="415"/>
      <c r="AR36" s="415"/>
      <c r="AS36" s="416"/>
      <c r="AT36" s="150">
        <v>21</v>
      </c>
      <c r="AU36" s="151" t="str">
        <f>IF(AT36="","","-")</f>
        <v>-</v>
      </c>
      <c r="AV36" s="160">
        <v>23</v>
      </c>
      <c r="AW36" s="455"/>
      <c r="AX36" s="150">
        <v>20</v>
      </c>
      <c r="AY36" s="151" t="str">
        <f t="shared" si="3"/>
        <v>-</v>
      </c>
      <c r="AZ36" s="152">
        <v>22</v>
      </c>
      <c r="BA36" s="455"/>
      <c r="BB36" s="150">
        <v>10</v>
      </c>
      <c r="BC36" s="151" t="str">
        <f t="shared" si="4"/>
        <v>-</v>
      </c>
      <c r="BD36" s="152">
        <v>21</v>
      </c>
      <c r="BE36" s="455"/>
      <c r="BF36" s="150">
        <v>20</v>
      </c>
      <c r="BG36" s="151" t="str">
        <f t="shared" si="5"/>
        <v>-</v>
      </c>
      <c r="BH36" s="152">
        <v>22</v>
      </c>
      <c r="BI36" s="420"/>
      <c r="BJ36" s="375"/>
      <c r="BK36" s="376"/>
      <c r="BL36" s="376"/>
      <c r="BM36" s="377"/>
      <c r="BN36" s="146"/>
      <c r="BO36" s="155">
        <f>COUNTIF(AP35:BI37,"○")</f>
        <v>2</v>
      </c>
      <c r="BP36" s="156">
        <f>COUNTIF(AP35:BI37,"×")</f>
        <v>2</v>
      </c>
      <c r="BQ36" s="157">
        <f>(IF((AP35&gt;AR35),1,0))+(IF((AP36&gt;AR36),1,0))+(IF((AP37&gt;AR37),1,0))+(IF((AT35&gt;AV35),1,0))+(IF((AT36&gt;AV36),1,0))+(IF((AT37&gt;AV37),1,0))+(IF((AX35&gt;AZ35),1,0))+(IF((AX36&gt;AZ36),1,0))+(IF((AX37&gt;AZ37),1,0))+(IF((BB35&gt;BD35),1,0))+(IF((BB36&gt;BD36),1,0))+(IF((BB37&gt;BD37),1,0))+(IF((BF35&gt;BH35),1,0))+(IF((BF36&gt;BH36),1,0))+(IF((BF37&gt;BH37),1,0))</f>
        <v>4</v>
      </c>
      <c r="BR36" s="158">
        <f>(IF((AP35&lt;AR35),1,0))+(IF((AP36&lt;AR36),1,0))+(IF((AP37&lt;AR37),1,0))+(IF((AT35&lt;AV35),1,0))+(IF((AT36&lt;AV36),1,0))+(IF((AT37&lt;AV37),1,0))+(IF((AX35&lt;AZ35),1,0))+(IF((AX36&lt;AZ36),1,0))+(IF((AX37&lt;AZ37),1,0))+(IF((BB35&lt;BD35),1,0))+(IF((BB36&lt;BD36),1,0))+(IF((BB37&lt;BD37),1,0))+(IF((BF35&lt;BH35),1,0))+(IF((BF36&lt;BH36),1,0))+(IF((BF37&lt;BH37),1,0))</f>
        <v>6</v>
      </c>
      <c r="BS36" s="161">
        <f>BQ36-BR36</f>
        <v>-2</v>
      </c>
      <c r="BT36" s="156">
        <f>SUM(AP35:AP37,AT35:AT37,AX35:AX37,BB35:BB37,BF35:BF37)</f>
        <v>173</v>
      </c>
      <c r="BU36" s="156">
        <f>SUM(AR35:AR37,AV35:AV37,AZ35:AZ37,BD35:BD37,BH35:BH37)</f>
        <v>165</v>
      </c>
      <c r="BV36" s="159">
        <f>BT36-BU36</f>
        <v>8</v>
      </c>
    </row>
    <row r="37" spans="4:76" ht="13.05" customHeight="1" x14ac:dyDescent="0.15">
      <c r="D37" s="101"/>
      <c r="E37" s="103" t="s">
        <v>27</v>
      </c>
      <c r="F37" s="486"/>
      <c r="G37" s="487"/>
      <c r="H37" s="487"/>
      <c r="I37" s="488"/>
      <c r="J37" s="162">
        <v>20</v>
      </c>
      <c r="K37" s="151" t="str">
        <f>IF(J37="","","-")</f>
        <v>-</v>
      </c>
      <c r="L37" s="163">
        <v>22</v>
      </c>
      <c r="M37" s="456"/>
      <c r="N37" s="162"/>
      <c r="O37" s="164" t="str">
        <f t="shared" si="0"/>
        <v/>
      </c>
      <c r="P37" s="163"/>
      <c r="Q37" s="455"/>
      <c r="R37" s="150">
        <v>14</v>
      </c>
      <c r="S37" s="151" t="str">
        <f t="shared" si="1"/>
        <v>-</v>
      </c>
      <c r="T37" s="152">
        <v>21</v>
      </c>
      <c r="U37" s="455"/>
      <c r="V37" s="150">
        <v>16</v>
      </c>
      <c r="W37" s="151" t="str">
        <f t="shared" si="2"/>
        <v>-</v>
      </c>
      <c r="X37" s="152">
        <v>21</v>
      </c>
      <c r="Y37" s="420"/>
      <c r="Z37" s="297">
        <f>AE36</f>
        <v>1</v>
      </c>
      <c r="AA37" s="298" t="s">
        <v>24</v>
      </c>
      <c r="AB37" s="298">
        <f>AF36</f>
        <v>3</v>
      </c>
      <c r="AC37" s="299" t="s">
        <v>21</v>
      </c>
      <c r="AD37" s="146"/>
      <c r="AE37" s="155"/>
      <c r="AF37" s="156"/>
      <c r="AG37" s="157"/>
      <c r="AH37" s="158"/>
      <c r="AI37" s="159"/>
      <c r="AJ37" s="156"/>
      <c r="AK37" s="156"/>
      <c r="AL37" s="159"/>
      <c r="AM37" s="25"/>
      <c r="AN37" s="101"/>
      <c r="AO37" s="103" t="s">
        <v>74</v>
      </c>
      <c r="AP37" s="486"/>
      <c r="AQ37" s="487"/>
      <c r="AR37" s="487"/>
      <c r="AS37" s="488"/>
      <c r="AT37" s="162">
        <v>21</v>
      </c>
      <c r="AU37" s="151" t="str">
        <f>IF(AT37="","","-")</f>
        <v>-</v>
      </c>
      <c r="AV37" s="163">
        <v>14</v>
      </c>
      <c r="AW37" s="456"/>
      <c r="AX37" s="162"/>
      <c r="AY37" s="164" t="str">
        <f t="shared" si="3"/>
        <v/>
      </c>
      <c r="AZ37" s="163"/>
      <c r="BA37" s="455"/>
      <c r="BB37" s="150"/>
      <c r="BC37" s="151" t="str">
        <f t="shared" si="4"/>
        <v/>
      </c>
      <c r="BD37" s="152"/>
      <c r="BE37" s="455"/>
      <c r="BF37" s="358">
        <v>21</v>
      </c>
      <c r="BG37" s="359" t="str">
        <f t="shared" si="5"/>
        <v>-</v>
      </c>
      <c r="BH37" s="360">
        <v>0</v>
      </c>
      <c r="BI37" s="420"/>
      <c r="BJ37" s="297">
        <f>BO36</f>
        <v>2</v>
      </c>
      <c r="BK37" s="298" t="s">
        <v>24</v>
      </c>
      <c r="BL37" s="298">
        <f>BP36</f>
        <v>2</v>
      </c>
      <c r="BM37" s="299" t="s">
        <v>21</v>
      </c>
      <c r="BN37" s="146"/>
      <c r="BO37" s="155"/>
      <c r="BP37" s="156"/>
      <c r="BQ37" s="157"/>
      <c r="BR37" s="158"/>
      <c r="BS37" s="159"/>
      <c r="BT37" s="156"/>
      <c r="BU37" s="156"/>
      <c r="BV37" s="159"/>
    </row>
    <row r="38" spans="4:76" ht="13.05" customHeight="1" x14ac:dyDescent="0.15">
      <c r="D38" s="104" t="s">
        <v>62</v>
      </c>
      <c r="E38" s="105" t="s">
        <v>63</v>
      </c>
      <c r="F38" s="165">
        <f>IF(L35="","",L35)</f>
        <v>21</v>
      </c>
      <c r="G38" s="151" t="str">
        <f t="shared" ref="G38:G49" si="6">IF(F38="","","-")</f>
        <v>-</v>
      </c>
      <c r="H38" s="166">
        <f>IF(J35="","",J35)</f>
        <v>15</v>
      </c>
      <c r="I38" s="437" t="str">
        <f>IF(M35="","",IF(M35="○","×",IF(M35="×","○")))</f>
        <v>○</v>
      </c>
      <c r="J38" s="411"/>
      <c r="K38" s="412"/>
      <c r="L38" s="412"/>
      <c r="M38" s="413"/>
      <c r="N38" s="150">
        <v>24</v>
      </c>
      <c r="O38" s="151" t="str">
        <f t="shared" si="0"/>
        <v>-</v>
      </c>
      <c r="P38" s="152">
        <v>22</v>
      </c>
      <c r="Q38" s="460" t="str">
        <f>IF(N38&lt;&gt;"",IF(N38&gt;P38,IF(N39&gt;P39,"○",IF(N40&gt;P40,"○","×")),IF(N39&gt;P39,IF(N40&gt;P40,"○","×"),"×")),"")</f>
        <v>○</v>
      </c>
      <c r="R38" s="167">
        <v>22</v>
      </c>
      <c r="S38" s="168" t="str">
        <f t="shared" si="1"/>
        <v>-</v>
      </c>
      <c r="T38" s="169">
        <v>24</v>
      </c>
      <c r="U38" s="460" t="str">
        <f>IF(R38&lt;&gt;"",IF(R38&gt;T38,IF(R39&gt;T39,"○",IF(R40&gt;T40,"○","×")),IF(R39&gt;T39,IF(R40&gt;T40,"○","×"),"×")),"")</f>
        <v>○</v>
      </c>
      <c r="V38" s="167">
        <v>12</v>
      </c>
      <c r="W38" s="168" t="str">
        <f t="shared" si="2"/>
        <v>-</v>
      </c>
      <c r="X38" s="169">
        <v>21</v>
      </c>
      <c r="Y38" s="457" t="str">
        <f>IF(V38&lt;&gt;"",IF(V38&gt;X38,IF(V39&gt;X39,"○",IF(V40&gt;X40,"○","×")),IF(V39&gt;X39,IF(V40&gt;X40,"○","×"),"×")),"")</f>
        <v>×</v>
      </c>
      <c r="Z38" s="372" t="s">
        <v>334</v>
      </c>
      <c r="AA38" s="373"/>
      <c r="AB38" s="373"/>
      <c r="AC38" s="374"/>
      <c r="AD38" s="146"/>
      <c r="AE38" s="170"/>
      <c r="AF38" s="171"/>
      <c r="AG38" s="172"/>
      <c r="AH38" s="173"/>
      <c r="AI38" s="174"/>
      <c r="AJ38" s="171"/>
      <c r="AK38" s="171"/>
      <c r="AL38" s="174"/>
      <c r="AM38" s="145"/>
      <c r="AN38" s="104" t="s">
        <v>79</v>
      </c>
      <c r="AO38" s="102" t="s">
        <v>80</v>
      </c>
      <c r="AP38" s="165">
        <f>IF(AV35="","",AV35)</f>
        <v>11</v>
      </c>
      <c r="AQ38" s="151" t="str">
        <f t="shared" ref="AQ38:AQ49" si="7">IF(AP38="","","-")</f>
        <v>-</v>
      </c>
      <c r="AR38" s="166">
        <f>IF(AT35="","",AT35)</f>
        <v>21</v>
      </c>
      <c r="AS38" s="437" t="str">
        <f>IF(AW35="","",IF(AW35="○","×",IF(AW35="×","○")))</f>
        <v>×</v>
      </c>
      <c r="AT38" s="411"/>
      <c r="AU38" s="412"/>
      <c r="AV38" s="412"/>
      <c r="AW38" s="413"/>
      <c r="AX38" s="150">
        <v>17</v>
      </c>
      <c r="AY38" s="151" t="str">
        <f t="shared" si="3"/>
        <v>-</v>
      </c>
      <c r="AZ38" s="152">
        <v>21</v>
      </c>
      <c r="BA38" s="460" t="str">
        <f>IF(AX38&lt;&gt;"",IF(AX38&gt;AZ38,IF(AX39&gt;AZ39,"○",IF(AX40&gt;AZ40,"○","×")),IF(AX39&gt;AZ39,IF(AX40&gt;AZ40,"○","×"),"×")),"")</f>
        <v>×</v>
      </c>
      <c r="BB38" s="167">
        <v>15</v>
      </c>
      <c r="BC38" s="168" t="str">
        <f t="shared" si="4"/>
        <v>-</v>
      </c>
      <c r="BD38" s="169">
        <v>21</v>
      </c>
      <c r="BE38" s="460" t="str">
        <f>IF(BB38&lt;&gt;"",IF(BB38&gt;BD38,IF(BB39&gt;BD39,"○",IF(BB40&gt;BD40,"○","×")),IF(BB39&gt;BD39,IF(BB40&gt;BD40,"○","×"),"×")),"")</f>
        <v>×</v>
      </c>
      <c r="BF38" s="167">
        <v>21</v>
      </c>
      <c r="BG38" s="168" t="str">
        <f t="shared" si="5"/>
        <v>-</v>
      </c>
      <c r="BH38" s="169">
        <v>17</v>
      </c>
      <c r="BI38" s="457" t="str">
        <f>IF(BF38&lt;&gt;"",IF(BF38&gt;BH38,IF(BF39&gt;BH39,"○",IF(BF40&gt;BH40,"○","×")),IF(BF39&gt;BH39,IF(BF40&gt;BH40,"○","×"),"×")),"")</f>
        <v>×</v>
      </c>
      <c r="BJ38" s="372" t="s">
        <v>339</v>
      </c>
      <c r="BK38" s="373"/>
      <c r="BL38" s="373"/>
      <c r="BM38" s="374"/>
      <c r="BN38" s="146"/>
      <c r="BO38" s="170"/>
      <c r="BP38" s="171"/>
      <c r="BQ38" s="172"/>
      <c r="BR38" s="173"/>
      <c r="BS38" s="174"/>
      <c r="BT38" s="171"/>
      <c r="BU38" s="171"/>
      <c r="BV38" s="174"/>
    </row>
    <row r="39" spans="4:76" ht="13.05" customHeight="1" x14ac:dyDescent="0.15">
      <c r="D39" s="101" t="s">
        <v>64</v>
      </c>
      <c r="E39" s="102" t="s">
        <v>63</v>
      </c>
      <c r="F39" s="165">
        <f>IF(L36="","",L36)</f>
        <v>22</v>
      </c>
      <c r="G39" s="151" t="str">
        <f t="shared" si="6"/>
        <v>-</v>
      </c>
      <c r="H39" s="166">
        <f>IF(J36="","",J36)</f>
        <v>24</v>
      </c>
      <c r="I39" s="438" t="str">
        <f>IF(K36="","",K36)</f>
        <v>-</v>
      </c>
      <c r="J39" s="414"/>
      <c r="K39" s="415"/>
      <c r="L39" s="415"/>
      <c r="M39" s="416"/>
      <c r="N39" s="150">
        <v>21</v>
      </c>
      <c r="O39" s="151" t="str">
        <f t="shared" si="0"/>
        <v>-</v>
      </c>
      <c r="P39" s="152">
        <v>17</v>
      </c>
      <c r="Q39" s="455"/>
      <c r="R39" s="150">
        <v>21</v>
      </c>
      <c r="S39" s="151" t="str">
        <f t="shared" si="1"/>
        <v>-</v>
      </c>
      <c r="T39" s="152">
        <v>15</v>
      </c>
      <c r="U39" s="455"/>
      <c r="V39" s="150">
        <v>17</v>
      </c>
      <c r="W39" s="151" t="str">
        <f t="shared" si="2"/>
        <v>-</v>
      </c>
      <c r="X39" s="152">
        <v>21</v>
      </c>
      <c r="Y39" s="420"/>
      <c r="Z39" s="375"/>
      <c r="AA39" s="376"/>
      <c r="AB39" s="376"/>
      <c r="AC39" s="377"/>
      <c r="AD39" s="146"/>
      <c r="AE39" s="155">
        <f>COUNTIF(F38:Y40,"○")</f>
        <v>3</v>
      </c>
      <c r="AF39" s="156">
        <f>COUNTIF(F38:Y40,"×")</f>
        <v>1</v>
      </c>
      <c r="AG39" s="157">
        <f>(IF((F38&gt;H38),1,0))+(IF((F39&gt;H39),1,0))+(IF((F40&gt;H40),1,0))+(IF((J38&gt;L38),1,0))+(IF((J39&gt;L39),1,0))+(IF((J40&gt;L40),1,0))+(IF((N38&gt;P38),1,0))+(IF((N39&gt;P39),1,0))+(IF((N40&gt;P40),1,0))+(IF((R38&gt;T38),1,0))+(IF((R39&gt;T39),1,0))+(IF((R40&gt;T40),1,0))+(IF((V38&gt;X38),1,0))+(IF((V39&gt;X39),1,0))+(IF((V40&gt;X40),1,0))</f>
        <v>6</v>
      </c>
      <c r="AH39" s="158">
        <f>(IF((F38&lt;H38),1,0))+(IF((F39&lt;H39),1,0))+(IF((F40&lt;H40),1,0))+(IF((J38&lt;L38),1,0))+(IF((J39&lt;L39),1,0))+(IF((J40&lt;L40),1,0))+(IF((N38&lt;P38),1,0))+(IF((N39&lt;P39),1,0))+(IF((N40&lt;P40),1,0))+(IF((R38&lt;T38),1,0))+(IF((R39&lt;T39),1,0))+(IF((R40&lt;T40),1,0))+(IF((V38&lt;X38),1,0))+(IF((V39&lt;X39),1,0))+(IF((V40&lt;X40),1,0))</f>
        <v>4</v>
      </c>
      <c r="AI39" s="161">
        <f>AG39-AH39</f>
        <v>2</v>
      </c>
      <c r="AJ39" s="156">
        <f>SUM(F38:F40,J38:J40,N38:N40,R38:R40,V38:V40)</f>
        <v>212</v>
      </c>
      <c r="AK39" s="156">
        <f>SUM(H38:H40,L38:L40,P38:P40,T38:T40,X38:X40)</f>
        <v>208</v>
      </c>
      <c r="AL39" s="159">
        <f>AJ39-AK39</f>
        <v>4</v>
      </c>
      <c r="AM39" s="145"/>
      <c r="AN39" s="101" t="s">
        <v>81</v>
      </c>
      <c r="AO39" s="102" t="s">
        <v>82</v>
      </c>
      <c r="AP39" s="165">
        <f>IF(AV36="","",AV36)</f>
        <v>23</v>
      </c>
      <c r="AQ39" s="151" t="str">
        <f t="shared" si="7"/>
        <v>-</v>
      </c>
      <c r="AR39" s="166">
        <f>IF(AT36="","",AT36)</f>
        <v>21</v>
      </c>
      <c r="AS39" s="438" t="str">
        <f>IF(AU36="","",AU36)</f>
        <v>-</v>
      </c>
      <c r="AT39" s="414"/>
      <c r="AU39" s="415"/>
      <c r="AV39" s="415"/>
      <c r="AW39" s="416"/>
      <c r="AX39" s="150">
        <v>18</v>
      </c>
      <c r="AY39" s="151" t="str">
        <f t="shared" si="3"/>
        <v>-</v>
      </c>
      <c r="AZ39" s="152">
        <v>21</v>
      </c>
      <c r="BA39" s="455"/>
      <c r="BB39" s="150">
        <v>17</v>
      </c>
      <c r="BC39" s="151" t="str">
        <f t="shared" si="4"/>
        <v>-</v>
      </c>
      <c r="BD39" s="152">
        <v>21</v>
      </c>
      <c r="BE39" s="455"/>
      <c r="BF39" s="150">
        <v>15</v>
      </c>
      <c r="BG39" s="151" t="str">
        <f t="shared" si="5"/>
        <v>-</v>
      </c>
      <c r="BH39" s="152">
        <v>21</v>
      </c>
      <c r="BI39" s="420"/>
      <c r="BJ39" s="375"/>
      <c r="BK39" s="376"/>
      <c r="BL39" s="376"/>
      <c r="BM39" s="377"/>
      <c r="BN39" s="146"/>
      <c r="BO39" s="155">
        <f>COUNTIF(AP38:BI40,"○")</f>
        <v>0</v>
      </c>
      <c r="BP39" s="156">
        <f>COUNTIF(AP38:BI40,"×")</f>
        <v>4</v>
      </c>
      <c r="BQ39" s="157">
        <f>(IF((AP38&gt;AR38),1,0))+(IF((AP39&gt;AR39),1,0))+(IF((AP40&gt;AR40),1,0))+(IF((AT38&gt;AV38),1,0))+(IF((AT39&gt;AV39),1,0))+(IF((AT40&gt;AV40),1,0))+(IF((AX38&gt;AZ38),1,0))+(IF((AX39&gt;AZ39),1,0))+(IF((AX40&gt;AZ40),1,0))+(IF((BB38&gt;BD38),1,0))+(IF((BB39&gt;BD39),1,0))+(IF((BB40&gt;BD40),1,0))+(IF((BF38&gt;BH38),1,0))+(IF((BF39&gt;BH39),1,0))+(IF((BF40&gt;BH40),1,0))</f>
        <v>2</v>
      </c>
      <c r="BR39" s="158">
        <f>(IF((AP38&lt;AR38),1,0))+(IF((AP39&lt;AR39),1,0))+(IF((AP40&lt;AR40),1,0))+(IF((AT38&lt;AV38),1,0))+(IF((AT39&lt;AV39),1,0))+(IF((AT40&lt;AV40),1,0))+(IF((AX38&lt;AZ38),1,0))+(IF((AX39&lt;AZ39),1,0))+(IF((AX40&lt;AZ40),1,0))+(IF((BB38&lt;BD38),1,0))+(IF((BB39&lt;BD39),1,0))+(IF((BB40&lt;BD40),1,0))+(IF((BF38&lt;BH38),1,0))+(IF((BF39&lt;BH39),1,0))+(IF((BF40&lt;BH40),1,0))</f>
        <v>8</v>
      </c>
      <c r="BS39" s="161">
        <f>BQ39-BR39</f>
        <v>-6</v>
      </c>
      <c r="BT39" s="156">
        <f>SUM(AP38:AP40,AT38:AT40,AX38:AX40,BB38:BB40,BF38:BF40)</f>
        <v>172</v>
      </c>
      <c r="BU39" s="156">
        <f>SUM(AR38:AR40,AV38:AV40,AZ38:AZ40,BD38:BD40,BH38:BH40)</f>
        <v>208</v>
      </c>
      <c r="BV39" s="159">
        <f>BT39-BU39</f>
        <v>-36</v>
      </c>
    </row>
    <row r="40" spans="4:76" ht="13.05" customHeight="1" x14ac:dyDescent="0.15">
      <c r="D40" s="106"/>
      <c r="E40" s="103" t="s">
        <v>65</v>
      </c>
      <c r="F40" s="175">
        <f>IF(L37="","",L37)</f>
        <v>22</v>
      </c>
      <c r="G40" s="151" t="str">
        <f t="shared" si="6"/>
        <v>-</v>
      </c>
      <c r="H40" s="176">
        <f>IF(J37="","",J37)</f>
        <v>20</v>
      </c>
      <c r="I40" s="481" t="str">
        <f>IF(K37="","",K37)</f>
        <v>-</v>
      </c>
      <c r="J40" s="489"/>
      <c r="K40" s="487"/>
      <c r="L40" s="487"/>
      <c r="M40" s="488"/>
      <c r="N40" s="162"/>
      <c r="O40" s="151" t="str">
        <f t="shared" si="0"/>
        <v/>
      </c>
      <c r="P40" s="163"/>
      <c r="Q40" s="456"/>
      <c r="R40" s="162">
        <v>30</v>
      </c>
      <c r="S40" s="164" t="str">
        <f t="shared" si="1"/>
        <v>-</v>
      </c>
      <c r="T40" s="163">
        <v>29</v>
      </c>
      <c r="U40" s="456"/>
      <c r="V40" s="162"/>
      <c r="W40" s="164" t="str">
        <f t="shared" si="2"/>
        <v/>
      </c>
      <c r="X40" s="163"/>
      <c r="Y40" s="420"/>
      <c r="Z40" s="297">
        <f>AE39</f>
        <v>3</v>
      </c>
      <c r="AA40" s="298" t="s">
        <v>24</v>
      </c>
      <c r="AB40" s="298">
        <f>AF39</f>
        <v>1</v>
      </c>
      <c r="AC40" s="299" t="s">
        <v>21</v>
      </c>
      <c r="AD40" s="146"/>
      <c r="AE40" s="177"/>
      <c r="AF40" s="178"/>
      <c r="AG40" s="179"/>
      <c r="AH40" s="180"/>
      <c r="AI40" s="181"/>
      <c r="AJ40" s="178"/>
      <c r="AK40" s="178"/>
      <c r="AL40" s="181"/>
      <c r="AM40" s="25"/>
      <c r="AN40" s="106"/>
      <c r="AO40" s="103" t="s">
        <v>87</v>
      </c>
      <c r="AP40" s="175">
        <f>IF(AV37="","",AV37)</f>
        <v>14</v>
      </c>
      <c r="AQ40" s="151" t="str">
        <f t="shared" si="7"/>
        <v>-</v>
      </c>
      <c r="AR40" s="176">
        <f>IF(AT37="","",AT37)</f>
        <v>21</v>
      </c>
      <c r="AS40" s="481" t="str">
        <f>IF(AU37="","",AU37)</f>
        <v>-</v>
      </c>
      <c r="AT40" s="489"/>
      <c r="AU40" s="487"/>
      <c r="AV40" s="487"/>
      <c r="AW40" s="488"/>
      <c r="AX40" s="162"/>
      <c r="AY40" s="151" t="str">
        <f t="shared" si="3"/>
        <v/>
      </c>
      <c r="AZ40" s="163"/>
      <c r="BA40" s="456"/>
      <c r="BB40" s="162"/>
      <c r="BC40" s="164" t="str">
        <f t="shared" si="4"/>
        <v/>
      </c>
      <c r="BD40" s="163"/>
      <c r="BE40" s="456"/>
      <c r="BF40" s="162">
        <v>21</v>
      </c>
      <c r="BG40" s="164" t="str">
        <f t="shared" si="5"/>
        <v>-</v>
      </c>
      <c r="BH40" s="163">
        <v>23</v>
      </c>
      <c r="BI40" s="420"/>
      <c r="BJ40" s="297">
        <f>BO39</f>
        <v>0</v>
      </c>
      <c r="BK40" s="298" t="s">
        <v>24</v>
      </c>
      <c r="BL40" s="298">
        <f>BP39</f>
        <v>4</v>
      </c>
      <c r="BM40" s="299" t="s">
        <v>21</v>
      </c>
      <c r="BN40" s="146"/>
      <c r="BO40" s="177"/>
      <c r="BP40" s="178"/>
      <c r="BQ40" s="179"/>
      <c r="BR40" s="180"/>
      <c r="BS40" s="181"/>
      <c r="BT40" s="178"/>
      <c r="BU40" s="178"/>
      <c r="BV40" s="181"/>
    </row>
    <row r="41" spans="4:76" ht="13.05" customHeight="1" x14ac:dyDescent="0.15">
      <c r="D41" s="101" t="s">
        <v>66</v>
      </c>
      <c r="E41" s="102" t="s">
        <v>52</v>
      </c>
      <c r="F41" s="165">
        <f>IF(P35="","",P35)</f>
        <v>18</v>
      </c>
      <c r="G41" s="168" t="str">
        <f t="shared" si="6"/>
        <v>-</v>
      </c>
      <c r="H41" s="166">
        <f>IF(N35="","",N35)</f>
        <v>21</v>
      </c>
      <c r="I41" s="437" t="str">
        <f>IF(Q35="","",IF(Q35="○","×",IF(Q35="×","○")))</f>
        <v>×</v>
      </c>
      <c r="J41" s="182">
        <f>IF(P38="","",P38)</f>
        <v>22</v>
      </c>
      <c r="K41" s="151" t="str">
        <f t="shared" ref="K41:K49" si="8">IF(J41="","","-")</f>
        <v>-</v>
      </c>
      <c r="L41" s="166">
        <f>IF(N38="","",N38)</f>
        <v>24</v>
      </c>
      <c r="M41" s="437" t="str">
        <f>IF(Q38="","",IF(Q38="○","×",IF(Q38="×","○")))</f>
        <v>×</v>
      </c>
      <c r="N41" s="411"/>
      <c r="O41" s="412"/>
      <c r="P41" s="412"/>
      <c r="Q41" s="413"/>
      <c r="R41" s="150">
        <v>19</v>
      </c>
      <c r="S41" s="151" t="str">
        <f t="shared" si="1"/>
        <v>-</v>
      </c>
      <c r="T41" s="152">
        <v>21</v>
      </c>
      <c r="U41" s="455" t="str">
        <f>IF(R41&lt;&gt;"",IF(R41&gt;T41,IF(R42&gt;T42,"○",IF(R43&gt;T43,"○","×")),IF(R42&gt;T42,IF(R43&gt;T43,"○","×"),"×")),"")</f>
        <v>×</v>
      </c>
      <c r="V41" s="150">
        <v>25</v>
      </c>
      <c r="W41" s="151" t="str">
        <f t="shared" si="2"/>
        <v>-</v>
      </c>
      <c r="X41" s="152">
        <v>23</v>
      </c>
      <c r="Y41" s="457" t="str">
        <f>IF(V41&lt;&gt;"",IF(V41&gt;X41,IF(V42&gt;X42,"○",IF(V43&gt;X43,"○","×")),IF(V42&gt;X42,IF(V43&gt;X43,"○","×"),"×")),"")</f>
        <v>×</v>
      </c>
      <c r="Z41" s="372" t="s">
        <v>339</v>
      </c>
      <c r="AA41" s="373"/>
      <c r="AB41" s="373"/>
      <c r="AC41" s="374"/>
      <c r="AD41" s="146"/>
      <c r="AE41" s="155"/>
      <c r="AF41" s="156"/>
      <c r="AG41" s="157"/>
      <c r="AH41" s="158"/>
      <c r="AI41" s="159"/>
      <c r="AJ41" s="156"/>
      <c r="AK41" s="156"/>
      <c r="AL41" s="159"/>
      <c r="AM41" s="145"/>
      <c r="AN41" s="101" t="s">
        <v>83</v>
      </c>
      <c r="AO41" s="102" t="s">
        <v>84</v>
      </c>
      <c r="AP41" s="165">
        <f>IF(AZ35="","",AZ35)</f>
        <v>21</v>
      </c>
      <c r="AQ41" s="168" t="str">
        <f t="shared" si="7"/>
        <v>-</v>
      </c>
      <c r="AR41" s="166">
        <f>IF(AX35="","",AX35)</f>
        <v>9</v>
      </c>
      <c r="AS41" s="437" t="str">
        <f>IF(BA35="","",IF(BA35="○","×",IF(BA35="×","○")))</f>
        <v>○</v>
      </c>
      <c r="AT41" s="182">
        <f>IF(AZ38="","",AZ38)</f>
        <v>21</v>
      </c>
      <c r="AU41" s="151" t="str">
        <f t="shared" ref="AU41:AU49" si="9">IF(AT41="","","-")</f>
        <v>-</v>
      </c>
      <c r="AV41" s="166">
        <f>IF(AX38="","",AX38)</f>
        <v>17</v>
      </c>
      <c r="AW41" s="437" t="str">
        <f>IF(BA38="","",IF(BA38="○","×",IF(BA38="×","○")))</f>
        <v>○</v>
      </c>
      <c r="AX41" s="411"/>
      <c r="AY41" s="412"/>
      <c r="AZ41" s="412"/>
      <c r="BA41" s="413"/>
      <c r="BB41" s="150">
        <v>21</v>
      </c>
      <c r="BC41" s="151" t="str">
        <f t="shared" si="4"/>
        <v>-</v>
      </c>
      <c r="BD41" s="152">
        <v>8</v>
      </c>
      <c r="BE41" s="455" t="str">
        <f>IF(BB41&lt;&gt;"",IF(BB41&gt;BD41,IF(BB42&gt;BD42,"○",IF(BB43&gt;BD43,"○","×")),IF(BB42&gt;BD42,IF(BB43&gt;BD43,"○","×"),"×")),"")</f>
        <v>○</v>
      </c>
      <c r="BF41" s="150">
        <v>21</v>
      </c>
      <c r="BG41" s="151" t="str">
        <f t="shared" si="5"/>
        <v>-</v>
      </c>
      <c r="BH41" s="152">
        <v>15</v>
      </c>
      <c r="BI41" s="457" t="str">
        <f>IF(BF41&lt;&gt;"",IF(BF41&gt;BH41,IF(BF42&gt;BH42,"○",IF(BF43&gt;BH43,"○","×")),IF(BF42&gt;BH42,IF(BF43&gt;BH43,"○","×"),"×")),"")</f>
        <v>○</v>
      </c>
      <c r="BJ41" s="372" t="s">
        <v>335</v>
      </c>
      <c r="BK41" s="373"/>
      <c r="BL41" s="373"/>
      <c r="BM41" s="374"/>
      <c r="BN41" s="146"/>
      <c r="BO41" s="155"/>
      <c r="BP41" s="156"/>
      <c r="BQ41" s="157"/>
      <c r="BR41" s="158"/>
      <c r="BS41" s="159"/>
      <c r="BT41" s="156"/>
      <c r="BU41" s="156"/>
      <c r="BV41" s="159"/>
    </row>
    <row r="42" spans="4:76" ht="13.05" customHeight="1" x14ac:dyDescent="0.15">
      <c r="D42" s="101" t="s">
        <v>67</v>
      </c>
      <c r="E42" s="102" t="s">
        <v>68</v>
      </c>
      <c r="F42" s="165">
        <f>IF(P36="","",P36)</f>
        <v>15</v>
      </c>
      <c r="G42" s="151" t="str">
        <f t="shared" si="6"/>
        <v>-</v>
      </c>
      <c r="H42" s="166">
        <f>IF(N36="","",N36)</f>
        <v>21</v>
      </c>
      <c r="I42" s="438" t="str">
        <f>IF(K39="","",K39)</f>
        <v/>
      </c>
      <c r="J42" s="182">
        <f>IF(P39="","",P39)</f>
        <v>17</v>
      </c>
      <c r="K42" s="151" t="str">
        <f t="shared" si="8"/>
        <v>-</v>
      </c>
      <c r="L42" s="166">
        <f>IF(N39="","",N39)</f>
        <v>21</v>
      </c>
      <c r="M42" s="438" t="str">
        <f>IF(O39="","",O39)</f>
        <v>-</v>
      </c>
      <c r="N42" s="414"/>
      <c r="O42" s="415"/>
      <c r="P42" s="415"/>
      <c r="Q42" s="416"/>
      <c r="R42" s="150">
        <v>13</v>
      </c>
      <c r="S42" s="151" t="str">
        <f t="shared" si="1"/>
        <v>-</v>
      </c>
      <c r="T42" s="152">
        <v>21</v>
      </c>
      <c r="U42" s="455"/>
      <c r="V42" s="150">
        <v>12</v>
      </c>
      <c r="W42" s="151" t="str">
        <f t="shared" si="2"/>
        <v>-</v>
      </c>
      <c r="X42" s="152">
        <v>21</v>
      </c>
      <c r="Y42" s="420"/>
      <c r="Z42" s="375"/>
      <c r="AA42" s="376"/>
      <c r="AB42" s="376"/>
      <c r="AC42" s="377"/>
      <c r="AD42" s="146"/>
      <c r="AE42" s="155">
        <f>COUNTIF(F41:Y43,"○")</f>
        <v>0</v>
      </c>
      <c r="AF42" s="156">
        <f>COUNTIF(F41:Y43,"×")</f>
        <v>4</v>
      </c>
      <c r="AG42" s="157">
        <f>(IF((F41&gt;H41),1,0))+(IF((F42&gt;H42),1,0))+(IF((F43&gt;H43),1,0))+(IF((J41&gt;L41),1,0))+(IF((J42&gt;L42),1,0))+(IF((J43&gt;L43),1,0))+(IF((N41&gt;P41),1,0))+(IF((N42&gt;P42),1,0))+(IF((N43&gt;P43),1,0))+(IF((R41&gt;T41),1,0))+(IF((R42&gt;T42),1,0))+(IF((R43&gt;T43),1,0))+(IF((V41&gt;X41),1,0))+(IF((V42&gt;X42),1,0))+(IF((V43&gt;X43),1,0))</f>
        <v>1</v>
      </c>
      <c r="AH42" s="158">
        <f>(IF((F41&lt;H41),1,0))+(IF((F42&lt;H42),1,0))+(IF((F43&lt;H43),1,0))+(IF((J41&lt;L41),1,0))+(IF((J42&lt;L42),1,0))+(IF((J43&lt;L43),1,0))+(IF((N41&lt;P41),1,0))+(IF((N42&lt;P42),1,0))+(IF((N43&lt;P43),1,0))+(IF((R41&lt;T41),1,0))+(IF((R42&lt;T42),1,0))+(IF((R43&lt;T43),1,0))+(IF((V41&lt;X41),1,0))+(IF((V42&lt;X42),1,0))+(IF((V43&lt;X43),1,0))</f>
        <v>8</v>
      </c>
      <c r="AI42" s="161">
        <f>AG42-AH42</f>
        <v>-7</v>
      </c>
      <c r="AJ42" s="156">
        <f>SUM(F41:F43,J41:J43,N41:N43,R41:R43,V41:V43)</f>
        <v>154</v>
      </c>
      <c r="AK42" s="156">
        <f>SUM(H41:H43,L41:L43,P41:P43,T41:T43,X41:X43)</f>
        <v>194</v>
      </c>
      <c r="AL42" s="159">
        <f>AJ42-AK42</f>
        <v>-40</v>
      </c>
      <c r="AM42" s="145"/>
      <c r="AN42" s="101" t="s">
        <v>85</v>
      </c>
      <c r="AO42" s="102" t="s">
        <v>25</v>
      </c>
      <c r="AP42" s="165">
        <f>IF(AZ36="","",AZ36)</f>
        <v>22</v>
      </c>
      <c r="AQ42" s="151" t="str">
        <f t="shared" si="7"/>
        <v>-</v>
      </c>
      <c r="AR42" s="166">
        <f>IF(AX36="","",AX36)</f>
        <v>20</v>
      </c>
      <c r="AS42" s="438" t="str">
        <f>IF(AU39="","",AU39)</f>
        <v/>
      </c>
      <c r="AT42" s="182">
        <f>IF(AZ39="","",AZ39)</f>
        <v>21</v>
      </c>
      <c r="AU42" s="151" t="str">
        <f t="shared" si="9"/>
        <v>-</v>
      </c>
      <c r="AV42" s="166">
        <f>IF(AX39="","",AX39)</f>
        <v>18</v>
      </c>
      <c r="AW42" s="438" t="str">
        <f>IF(AY39="","",AY39)</f>
        <v>-</v>
      </c>
      <c r="AX42" s="414"/>
      <c r="AY42" s="415"/>
      <c r="AZ42" s="415"/>
      <c r="BA42" s="416"/>
      <c r="BB42" s="150">
        <v>21</v>
      </c>
      <c r="BC42" s="151" t="str">
        <f t="shared" si="4"/>
        <v>-</v>
      </c>
      <c r="BD42" s="152">
        <v>19</v>
      </c>
      <c r="BE42" s="455"/>
      <c r="BF42" s="150">
        <v>20</v>
      </c>
      <c r="BG42" s="151" t="str">
        <f t="shared" si="5"/>
        <v>-</v>
      </c>
      <c r="BH42" s="152">
        <v>22</v>
      </c>
      <c r="BI42" s="420"/>
      <c r="BJ42" s="375"/>
      <c r="BK42" s="376"/>
      <c r="BL42" s="376"/>
      <c r="BM42" s="377"/>
      <c r="BN42" s="146"/>
      <c r="BO42" s="155">
        <f>COUNTIF(AP41:BI43,"○")</f>
        <v>4</v>
      </c>
      <c r="BP42" s="156">
        <f>COUNTIF(AP41:BI43,"×")</f>
        <v>0</v>
      </c>
      <c r="BQ42" s="157">
        <f>(IF((AP41&gt;AR41),1,0))+(IF((AP42&gt;AR42),1,0))+(IF((AP43&gt;AR43),1,0))+(IF((AT41&gt;AV41),1,0))+(IF((AT42&gt;AV42),1,0))+(IF((AT43&gt;AV43),1,0))+(IF((AX41&gt;AZ41),1,0))+(IF((AX42&gt;AZ42),1,0))+(IF((AX43&gt;AZ43),1,0))+(IF((BB41&gt;BD41),1,0))+(IF((BB42&gt;BD42),1,0))+(IF((BB43&gt;BD43),1,0))+(IF((BF41&gt;BH41),1,0))+(IF((BF42&gt;BH42),1,0))+(IF((BF43&gt;BH43),1,0))</f>
        <v>8</v>
      </c>
      <c r="BR42" s="158">
        <f>(IF((AP41&lt;AR41),1,0))+(IF((AP42&lt;AR42),1,0))+(IF((AP43&lt;AR43),1,0))+(IF((AT41&lt;AV41),1,0))+(IF((AT42&lt;AV42),1,0))+(IF((AT43&lt;AV43),1,0))+(IF((AX41&lt;AZ41),1,0))+(IF((AX42&lt;AZ42),1,0))+(IF((AX43&lt;AZ43),1,0))+(IF((BB41&lt;BD41),1,0))+(IF((BB42&lt;BD42),1,0))+(IF((BB43&lt;BD43),1,0))+(IF((BF41&lt;BH41),1,0))+(IF((BF42&lt;BH42),1,0))+(IF((BF43&lt;BH43),1,0))</f>
        <v>1</v>
      </c>
      <c r="BS42" s="161">
        <f>BQ42-BR42</f>
        <v>7</v>
      </c>
      <c r="BT42" s="156">
        <f>SUM(AP41:AP43,AT41:AT43,AX41:AX43,BB41:BB43,BF41:BF43)</f>
        <v>189</v>
      </c>
      <c r="BU42" s="156">
        <f>SUM(AR41:AR43,AV41:AV43,AZ41:AZ43,BD41:BD43,BH41:BH43)</f>
        <v>141</v>
      </c>
      <c r="BV42" s="159">
        <f>BT42-BU42</f>
        <v>48</v>
      </c>
    </row>
    <row r="43" spans="4:76" ht="13.05" customHeight="1" x14ac:dyDescent="0.15">
      <c r="D43" s="106"/>
      <c r="E43" s="103" t="s">
        <v>70</v>
      </c>
      <c r="F43" s="165" t="str">
        <f>IF(P37="","",P37)</f>
        <v/>
      </c>
      <c r="G43" s="151" t="str">
        <f t="shared" si="6"/>
        <v/>
      </c>
      <c r="H43" s="166" t="str">
        <f>IF(N37="","",N37)</f>
        <v/>
      </c>
      <c r="I43" s="438" t="str">
        <f>IF(K40="","",K40)</f>
        <v/>
      </c>
      <c r="J43" s="182" t="str">
        <f>IF(P40="","",P40)</f>
        <v/>
      </c>
      <c r="K43" s="151" t="str">
        <f t="shared" si="8"/>
        <v/>
      </c>
      <c r="L43" s="166" t="str">
        <f>IF(N40="","",N40)</f>
        <v/>
      </c>
      <c r="M43" s="438" t="str">
        <f>IF(O40="","",O40)</f>
        <v/>
      </c>
      <c r="N43" s="414"/>
      <c r="O43" s="415"/>
      <c r="P43" s="415"/>
      <c r="Q43" s="416"/>
      <c r="R43" s="150"/>
      <c r="S43" s="151" t="str">
        <f t="shared" si="1"/>
        <v/>
      </c>
      <c r="T43" s="152"/>
      <c r="U43" s="456"/>
      <c r="V43" s="150">
        <v>13</v>
      </c>
      <c r="W43" s="151" t="str">
        <f t="shared" si="2"/>
        <v>-</v>
      </c>
      <c r="X43" s="152">
        <v>21</v>
      </c>
      <c r="Y43" s="421"/>
      <c r="Z43" s="297">
        <f>AE42</f>
        <v>0</v>
      </c>
      <c r="AA43" s="298" t="s">
        <v>24</v>
      </c>
      <c r="AB43" s="298">
        <f>AF42</f>
        <v>4</v>
      </c>
      <c r="AC43" s="299" t="s">
        <v>21</v>
      </c>
      <c r="AD43" s="146"/>
      <c r="AE43" s="155"/>
      <c r="AF43" s="156"/>
      <c r="AG43" s="157"/>
      <c r="AH43" s="158"/>
      <c r="AI43" s="159"/>
      <c r="AJ43" s="156"/>
      <c r="AK43" s="156"/>
      <c r="AL43" s="159"/>
      <c r="AM43" s="25"/>
      <c r="AN43" s="106"/>
      <c r="AO43" s="103" t="s">
        <v>86</v>
      </c>
      <c r="AP43" s="165" t="str">
        <f>IF(AZ37="","",AZ37)</f>
        <v/>
      </c>
      <c r="AQ43" s="151" t="str">
        <f t="shared" si="7"/>
        <v/>
      </c>
      <c r="AR43" s="166" t="str">
        <f>IF(AX37="","",AX37)</f>
        <v/>
      </c>
      <c r="AS43" s="438" t="str">
        <f>IF(AU40="","",AU40)</f>
        <v/>
      </c>
      <c r="AT43" s="182" t="str">
        <f>IF(AZ40="","",AZ40)</f>
        <v/>
      </c>
      <c r="AU43" s="151" t="str">
        <f t="shared" si="9"/>
        <v/>
      </c>
      <c r="AV43" s="166" t="str">
        <f>IF(AX40="","",AX40)</f>
        <v/>
      </c>
      <c r="AW43" s="438" t="str">
        <f>IF(AY40="","",AY40)</f>
        <v/>
      </c>
      <c r="AX43" s="414"/>
      <c r="AY43" s="415"/>
      <c r="AZ43" s="415"/>
      <c r="BA43" s="416"/>
      <c r="BB43" s="150"/>
      <c r="BC43" s="151" t="str">
        <f t="shared" si="4"/>
        <v/>
      </c>
      <c r="BD43" s="152"/>
      <c r="BE43" s="456"/>
      <c r="BF43" s="150">
        <v>21</v>
      </c>
      <c r="BG43" s="151" t="str">
        <f t="shared" si="5"/>
        <v>-</v>
      </c>
      <c r="BH43" s="152">
        <v>13</v>
      </c>
      <c r="BI43" s="421"/>
      <c r="BJ43" s="297">
        <f>BO42</f>
        <v>4</v>
      </c>
      <c r="BK43" s="298" t="s">
        <v>24</v>
      </c>
      <c r="BL43" s="298">
        <f>BP42</f>
        <v>0</v>
      </c>
      <c r="BM43" s="299" t="s">
        <v>21</v>
      </c>
      <c r="BN43" s="146"/>
      <c r="BO43" s="155"/>
      <c r="BP43" s="156"/>
      <c r="BQ43" s="157"/>
      <c r="BR43" s="158"/>
      <c r="BS43" s="159"/>
      <c r="BT43" s="156"/>
      <c r="BU43" s="156"/>
      <c r="BV43" s="159"/>
    </row>
    <row r="44" spans="4:76" ht="13.05" customHeight="1" x14ac:dyDescent="0.15">
      <c r="D44" s="104" t="s">
        <v>71</v>
      </c>
      <c r="E44" s="107" t="s">
        <v>72</v>
      </c>
      <c r="F44" s="183">
        <f>IF(T35="","",T35)</f>
        <v>21</v>
      </c>
      <c r="G44" s="168" t="str">
        <f t="shared" si="6"/>
        <v>-</v>
      </c>
      <c r="H44" s="184">
        <f>IF(R35="","",R35)</f>
        <v>18</v>
      </c>
      <c r="I44" s="458" t="str">
        <f>IF(U35="","",IF(U35="○","×",IF(U35="×","○")))</f>
        <v>○</v>
      </c>
      <c r="J44" s="185">
        <f>IF(T38="","",T38)</f>
        <v>24</v>
      </c>
      <c r="K44" s="168" t="str">
        <f t="shared" si="8"/>
        <v>-</v>
      </c>
      <c r="L44" s="184">
        <f>IF(R38="","",R38)</f>
        <v>22</v>
      </c>
      <c r="M44" s="437" t="str">
        <f>IF(U38="","",IF(U38="○","×",IF(U38="×","○")))</f>
        <v>×</v>
      </c>
      <c r="N44" s="184">
        <f>IF(T41="","",T41)</f>
        <v>21</v>
      </c>
      <c r="O44" s="168" t="str">
        <f t="shared" ref="O44:O49" si="10">IF(N44="","","-")</f>
        <v>-</v>
      </c>
      <c r="P44" s="184">
        <f>IF(R41="","",R41)</f>
        <v>19</v>
      </c>
      <c r="Q44" s="437" t="str">
        <f>IF(U41="","",IF(U41="○","×",IF(U41="×","○")))</f>
        <v>○</v>
      </c>
      <c r="R44" s="411"/>
      <c r="S44" s="412"/>
      <c r="T44" s="412"/>
      <c r="U44" s="413"/>
      <c r="V44" s="167">
        <v>20</v>
      </c>
      <c r="W44" s="168" t="str">
        <f t="shared" si="2"/>
        <v>-</v>
      </c>
      <c r="X44" s="169">
        <v>22</v>
      </c>
      <c r="Y44" s="420" t="str">
        <f>IF(V44&lt;&gt;"",IF(V44&gt;X44,IF(V45&gt;X45,"○",IF(V46&gt;X46,"○","×")),IF(V45&gt;X45,IF(V46&gt;X46,"○","×"),"×")),"")</f>
        <v>×</v>
      </c>
      <c r="Z44" s="372" t="s">
        <v>341</v>
      </c>
      <c r="AA44" s="373"/>
      <c r="AB44" s="373"/>
      <c r="AC44" s="374"/>
      <c r="AD44" s="146"/>
      <c r="AE44" s="170"/>
      <c r="AF44" s="171"/>
      <c r="AG44" s="172"/>
      <c r="AH44" s="173"/>
      <c r="AI44" s="174"/>
      <c r="AJ44" s="171"/>
      <c r="AK44" s="171"/>
      <c r="AL44" s="174"/>
      <c r="AM44" s="145"/>
      <c r="AN44" s="104" t="s">
        <v>88</v>
      </c>
      <c r="AO44" s="107" t="s">
        <v>63</v>
      </c>
      <c r="AP44" s="183">
        <f>IF(BD35="","",BD35)</f>
        <v>21</v>
      </c>
      <c r="AQ44" s="168" t="str">
        <f t="shared" si="7"/>
        <v>-</v>
      </c>
      <c r="AR44" s="184">
        <f>IF(BB35="","",BB35)</f>
        <v>9</v>
      </c>
      <c r="AS44" s="458" t="str">
        <f>IF(BE35="","",IF(BE35="○","×",IF(BE35="×","○")))</f>
        <v>○</v>
      </c>
      <c r="AT44" s="185">
        <f>IF(BD38="","",BD38)</f>
        <v>21</v>
      </c>
      <c r="AU44" s="168" t="str">
        <f t="shared" si="9"/>
        <v>-</v>
      </c>
      <c r="AV44" s="184">
        <f>IF(BB38="","",BB38)</f>
        <v>15</v>
      </c>
      <c r="AW44" s="437" t="str">
        <f>IF(BE38="","",IF(BE38="○","×",IF(BE38="×","○")))</f>
        <v>○</v>
      </c>
      <c r="AX44" s="184">
        <f>IF(BD41="","",BD41)</f>
        <v>8</v>
      </c>
      <c r="AY44" s="168" t="str">
        <f t="shared" ref="AY44:AY49" si="11">IF(AX44="","","-")</f>
        <v>-</v>
      </c>
      <c r="AZ44" s="184">
        <f>IF(BB41="","",BB41)</f>
        <v>21</v>
      </c>
      <c r="BA44" s="437" t="str">
        <f>IF(BE41="","",IF(BE41="○","×",IF(BE41="×","○")))</f>
        <v>×</v>
      </c>
      <c r="BB44" s="411"/>
      <c r="BC44" s="412"/>
      <c r="BD44" s="412"/>
      <c r="BE44" s="413"/>
      <c r="BF44" s="167">
        <v>21</v>
      </c>
      <c r="BG44" s="168" t="str">
        <f t="shared" si="5"/>
        <v>-</v>
      </c>
      <c r="BH44" s="169">
        <v>17</v>
      </c>
      <c r="BI44" s="420" t="str">
        <f>IF(BF44&lt;&gt;"",IF(BF44&gt;BH44,IF(BF45&gt;BH45,"○",IF(BF46&gt;BH46,"○","×")),IF(BF45&gt;BH45,IF(BF46&gt;BH46,"○","×"),"×")),"")</f>
        <v>○</v>
      </c>
      <c r="BJ44" s="372" t="s">
        <v>338</v>
      </c>
      <c r="BK44" s="373"/>
      <c r="BL44" s="373"/>
      <c r="BM44" s="374"/>
      <c r="BN44" s="146"/>
      <c r="BO44" s="170"/>
      <c r="BP44" s="171"/>
      <c r="BQ44" s="172"/>
      <c r="BR44" s="173"/>
      <c r="BS44" s="174"/>
      <c r="BT44" s="171"/>
      <c r="BU44" s="171"/>
      <c r="BV44" s="174"/>
    </row>
    <row r="45" spans="4:76" ht="13.05" customHeight="1" x14ac:dyDescent="0.15">
      <c r="D45" s="101" t="s">
        <v>73</v>
      </c>
      <c r="E45" s="108" t="s">
        <v>72</v>
      </c>
      <c r="F45" s="165">
        <f>IF(T36="","",T36)</f>
        <v>12</v>
      </c>
      <c r="G45" s="151" t="str">
        <f t="shared" si="6"/>
        <v>-</v>
      </c>
      <c r="H45" s="166">
        <f>IF(R36="","",R36)</f>
        <v>21</v>
      </c>
      <c r="I45" s="459" t="str">
        <f>IF(K42="","",K42)</f>
        <v>-</v>
      </c>
      <c r="J45" s="182">
        <f>IF(T39="","",T39)</f>
        <v>15</v>
      </c>
      <c r="K45" s="151" t="str">
        <f t="shared" si="8"/>
        <v>-</v>
      </c>
      <c r="L45" s="166">
        <f>IF(R39="","",R39)</f>
        <v>21</v>
      </c>
      <c r="M45" s="438" t="str">
        <f>IF(O42="","",O42)</f>
        <v/>
      </c>
      <c r="N45" s="166">
        <f>IF(T42="","",T42)</f>
        <v>21</v>
      </c>
      <c r="O45" s="151" t="str">
        <f t="shared" si="10"/>
        <v>-</v>
      </c>
      <c r="P45" s="166">
        <f>IF(R42="","",R42)</f>
        <v>13</v>
      </c>
      <c r="Q45" s="438" t="str">
        <f>IF(S42="","",S42)</f>
        <v>-</v>
      </c>
      <c r="R45" s="414"/>
      <c r="S45" s="415"/>
      <c r="T45" s="415"/>
      <c r="U45" s="416"/>
      <c r="V45" s="150">
        <v>12</v>
      </c>
      <c r="W45" s="151" t="str">
        <f t="shared" si="2"/>
        <v>-</v>
      </c>
      <c r="X45" s="152">
        <v>21</v>
      </c>
      <c r="Y45" s="420"/>
      <c r="Z45" s="375"/>
      <c r="AA45" s="376"/>
      <c r="AB45" s="376"/>
      <c r="AC45" s="377"/>
      <c r="AD45" s="146"/>
      <c r="AE45" s="155">
        <f>COUNTIF(F44:Y46,"○")</f>
        <v>2</v>
      </c>
      <c r="AF45" s="156">
        <f>COUNTIF(F44:Y46,"×")</f>
        <v>2</v>
      </c>
      <c r="AG45" s="157">
        <f>(IF((F44&gt;H44),1,0))+(IF((F45&gt;H45),1,0))+(IF((F46&gt;H46),1,0))+(IF((J44&gt;L44),1,0))+(IF((J45&gt;L45),1,0))+(IF((J46&gt;L46),1,0))+(IF((N44&gt;P44),1,0))+(IF((N45&gt;P45),1,0))+(IF((N46&gt;P46),1,0))+(IF((R44&gt;T44),1,0))+(IF((R45&gt;T45),1,0))+(IF((R46&gt;T46),1,0))+(IF((V44&gt;X44),1,0))+(IF((V45&gt;X45),1,0))+(IF((V46&gt;X46),1,0))</f>
        <v>5</v>
      </c>
      <c r="AH45" s="158">
        <f>(IF((F44&lt;H44),1,0))+(IF((F45&lt;H45),1,0))+(IF((F46&lt;H46),1,0))+(IF((J44&lt;L44),1,0))+(IF((J45&lt;L45),1,0))+(IF((J46&lt;L46),1,0))+(IF((N44&lt;P44),1,0))+(IF((N45&lt;P45),1,0))+(IF((N46&lt;P46),1,0))+(IF((R44&lt;T44),1,0))+(IF((R45&lt;T45),1,0))+(IF((R46&lt;T46),1,0))+(IF((V44&lt;X44),1,0))+(IF((V45&lt;X45),1,0))+(IF((V46&lt;X46),1,0))</f>
        <v>5</v>
      </c>
      <c r="AI45" s="161">
        <f>AG45-AH45</f>
        <v>0</v>
      </c>
      <c r="AJ45" s="156">
        <f>SUM(F44:F46,J44:J46,N44:N46,R44:R46,V44:V46)</f>
        <v>196</v>
      </c>
      <c r="AK45" s="156">
        <f>SUM(H44:H46,L44:L46,P44:P46,T44:T46,X44:X46)</f>
        <v>201</v>
      </c>
      <c r="AL45" s="159">
        <f>AJ45-AK45</f>
        <v>-5</v>
      </c>
      <c r="AM45" s="145"/>
      <c r="AN45" s="101" t="s">
        <v>89</v>
      </c>
      <c r="AO45" s="108" t="s">
        <v>63</v>
      </c>
      <c r="AP45" s="165">
        <f>IF(BD36="","",BD36)</f>
        <v>21</v>
      </c>
      <c r="AQ45" s="151" t="str">
        <f t="shared" si="7"/>
        <v>-</v>
      </c>
      <c r="AR45" s="166">
        <f>IF(BB36="","",BB36)</f>
        <v>10</v>
      </c>
      <c r="AS45" s="459" t="str">
        <f>IF(AU42="","",AU42)</f>
        <v>-</v>
      </c>
      <c r="AT45" s="182">
        <f>IF(BD39="","",BD39)</f>
        <v>21</v>
      </c>
      <c r="AU45" s="151" t="str">
        <f t="shared" si="9"/>
        <v>-</v>
      </c>
      <c r="AV45" s="166">
        <f>IF(BB39="","",BB39)</f>
        <v>17</v>
      </c>
      <c r="AW45" s="438" t="str">
        <f>IF(AY42="","",AY42)</f>
        <v/>
      </c>
      <c r="AX45" s="166">
        <f>IF(BD42="","",BD42)</f>
        <v>19</v>
      </c>
      <c r="AY45" s="151" t="str">
        <f t="shared" si="11"/>
        <v>-</v>
      </c>
      <c r="AZ45" s="166">
        <f>IF(BB42="","",BB42)</f>
        <v>21</v>
      </c>
      <c r="BA45" s="438" t="str">
        <f>IF(BC42="","",BC42)</f>
        <v>-</v>
      </c>
      <c r="BB45" s="414"/>
      <c r="BC45" s="415"/>
      <c r="BD45" s="415"/>
      <c r="BE45" s="416"/>
      <c r="BF45" s="150">
        <v>21</v>
      </c>
      <c r="BG45" s="151" t="str">
        <f t="shared" si="5"/>
        <v>-</v>
      </c>
      <c r="BH45" s="152">
        <v>12</v>
      </c>
      <c r="BI45" s="420"/>
      <c r="BJ45" s="375"/>
      <c r="BK45" s="376"/>
      <c r="BL45" s="376"/>
      <c r="BM45" s="377"/>
      <c r="BN45" s="146"/>
      <c r="BO45" s="155">
        <f>COUNTIF(AP44:BI46,"○")</f>
        <v>3</v>
      </c>
      <c r="BP45" s="156">
        <f>COUNTIF(AP44:BI46,"×")</f>
        <v>1</v>
      </c>
      <c r="BQ45" s="157">
        <f>(IF((AP44&gt;AR44),1,0))+(IF((AP45&gt;AR45),1,0))+(IF((AP46&gt;AR46),1,0))+(IF((AT44&gt;AV44),1,0))+(IF((AT45&gt;AV45),1,0))+(IF((AT46&gt;AV46),1,0))+(IF((AX44&gt;AZ44),1,0))+(IF((AX45&gt;AZ45),1,0))+(IF((AX46&gt;AZ46),1,0))+(IF((BB44&gt;BD44),1,0))+(IF((BB45&gt;BD45),1,0))+(IF((BB46&gt;BD46),1,0))+(IF((BF44&gt;BH44),1,0))+(IF((BF45&gt;BH45),1,0))+(IF((BF46&gt;BH46),1,0))</f>
        <v>6</v>
      </c>
      <c r="BR45" s="158">
        <f>(IF((AP44&lt;AR44),1,0))+(IF((AP45&lt;AR45),1,0))+(IF((AP46&lt;AR46),1,0))+(IF((AT44&lt;AV44),1,0))+(IF((AT45&lt;AV45),1,0))+(IF((AT46&lt;AV46),1,0))+(IF((AX44&lt;AZ44),1,0))+(IF((AX45&lt;AZ45),1,0))+(IF((AX46&lt;AZ46),1,0))+(IF((BB44&lt;BD44),1,0))+(IF((BB45&lt;BD45),1,0))+(IF((BB46&lt;BD46),1,0))+(IF((BF44&lt;BH44),1,0))+(IF((BF45&lt;BH45),1,0))+(IF((BF46&lt;BH46),1,0))</f>
        <v>2</v>
      </c>
      <c r="BS45" s="161">
        <f>BQ45-BR45</f>
        <v>4</v>
      </c>
      <c r="BT45" s="156">
        <f>SUM(AP44:AP46,AT44:AT46,AX44:AX46,BB44:BB46,BF44:BF46)</f>
        <v>153</v>
      </c>
      <c r="BU45" s="156">
        <f>SUM(AR44:AR46,AV44:AV46,AZ44:AZ46,BD44:BD46,BH44:BH46)</f>
        <v>122</v>
      </c>
      <c r="BV45" s="159">
        <f>BT45-BU45</f>
        <v>31</v>
      </c>
    </row>
    <row r="46" spans="4:76" ht="13.05" customHeight="1" x14ac:dyDescent="0.15">
      <c r="D46" s="106"/>
      <c r="E46" s="103" t="s">
        <v>74</v>
      </c>
      <c r="F46" s="165">
        <f>IF(T37="","",T37)</f>
        <v>21</v>
      </c>
      <c r="G46" s="151" t="str">
        <f t="shared" si="6"/>
        <v>-</v>
      </c>
      <c r="H46" s="166">
        <f>IF(R37="","",R37)</f>
        <v>14</v>
      </c>
      <c r="I46" s="459" t="str">
        <f>IF(K43="","",K43)</f>
        <v/>
      </c>
      <c r="J46" s="182">
        <f>IF(T40="","",T40)</f>
        <v>29</v>
      </c>
      <c r="K46" s="151" t="str">
        <f t="shared" si="8"/>
        <v>-</v>
      </c>
      <c r="L46" s="166">
        <f>IF(R40="","",R40)</f>
        <v>30</v>
      </c>
      <c r="M46" s="438" t="str">
        <f>IF(O43="","",O43)</f>
        <v/>
      </c>
      <c r="N46" s="166" t="str">
        <f>IF(T43="","",T43)</f>
        <v/>
      </c>
      <c r="O46" s="151" t="str">
        <f t="shared" si="10"/>
        <v/>
      </c>
      <c r="P46" s="166" t="str">
        <f>IF(R43="","",R43)</f>
        <v/>
      </c>
      <c r="Q46" s="438" t="str">
        <f>IF(S43="","",S43)</f>
        <v/>
      </c>
      <c r="R46" s="414"/>
      <c r="S46" s="415"/>
      <c r="T46" s="415"/>
      <c r="U46" s="416"/>
      <c r="V46" s="150"/>
      <c r="W46" s="151" t="str">
        <f t="shared" si="2"/>
        <v/>
      </c>
      <c r="X46" s="152"/>
      <c r="Y46" s="421"/>
      <c r="Z46" s="297">
        <f>AE45</f>
        <v>2</v>
      </c>
      <c r="AA46" s="298" t="s">
        <v>24</v>
      </c>
      <c r="AB46" s="298">
        <f>AF45</f>
        <v>2</v>
      </c>
      <c r="AC46" s="299" t="s">
        <v>21</v>
      </c>
      <c r="AD46" s="146"/>
      <c r="AE46" s="177"/>
      <c r="AF46" s="178"/>
      <c r="AG46" s="179"/>
      <c r="AH46" s="180"/>
      <c r="AI46" s="181"/>
      <c r="AJ46" s="178"/>
      <c r="AK46" s="178"/>
      <c r="AL46" s="181"/>
      <c r="AM46" s="25"/>
      <c r="AN46" s="106"/>
      <c r="AO46" s="103" t="s">
        <v>90</v>
      </c>
      <c r="AP46" s="165" t="str">
        <f>IF(BD37="","",BD37)</f>
        <v/>
      </c>
      <c r="AQ46" s="151" t="str">
        <f t="shared" si="7"/>
        <v/>
      </c>
      <c r="AR46" s="166" t="str">
        <f>IF(BB37="","",BB37)</f>
        <v/>
      </c>
      <c r="AS46" s="459" t="str">
        <f>IF(AU43="","",AU43)</f>
        <v/>
      </c>
      <c r="AT46" s="182" t="str">
        <f>IF(BD40="","",BD40)</f>
        <v/>
      </c>
      <c r="AU46" s="151" t="str">
        <f t="shared" si="9"/>
        <v/>
      </c>
      <c r="AV46" s="166" t="str">
        <f>IF(BB40="","",BB40)</f>
        <v/>
      </c>
      <c r="AW46" s="438" t="str">
        <f>IF(AY43="","",AY43)</f>
        <v/>
      </c>
      <c r="AX46" s="166" t="str">
        <f>IF(BD43="","",BD43)</f>
        <v/>
      </c>
      <c r="AY46" s="151" t="str">
        <f t="shared" si="11"/>
        <v/>
      </c>
      <c r="AZ46" s="166" t="str">
        <f>IF(BB43="","",BB43)</f>
        <v/>
      </c>
      <c r="BA46" s="438" t="str">
        <f>IF(BC43="","",BC43)</f>
        <v/>
      </c>
      <c r="BB46" s="414"/>
      <c r="BC46" s="415"/>
      <c r="BD46" s="415"/>
      <c r="BE46" s="416"/>
      <c r="BF46" s="150"/>
      <c r="BG46" s="151" t="str">
        <f t="shared" si="5"/>
        <v/>
      </c>
      <c r="BH46" s="152"/>
      <c r="BI46" s="421"/>
      <c r="BJ46" s="297">
        <f>BO45</f>
        <v>3</v>
      </c>
      <c r="BK46" s="298" t="s">
        <v>24</v>
      </c>
      <c r="BL46" s="298">
        <f>BP45</f>
        <v>1</v>
      </c>
      <c r="BM46" s="299" t="s">
        <v>21</v>
      </c>
      <c r="BN46" s="146"/>
      <c r="BO46" s="177"/>
      <c r="BP46" s="178"/>
      <c r="BQ46" s="179"/>
      <c r="BR46" s="180"/>
      <c r="BS46" s="181"/>
      <c r="BT46" s="178"/>
      <c r="BU46" s="178"/>
      <c r="BV46" s="181"/>
    </row>
    <row r="47" spans="4:76" ht="13.05" customHeight="1" x14ac:dyDescent="0.15">
      <c r="D47" s="104" t="s">
        <v>75</v>
      </c>
      <c r="E47" s="107" t="s">
        <v>52</v>
      </c>
      <c r="F47" s="183">
        <f>IF(X35="","",X35)</f>
        <v>21</v>
      </c>
      <c r="G47" s="168" t="str">
        <f t="shared" si="6"/>
        <v>-</v>
      </c>
      <c r="H47" s="184">
        <f>IF(V35="","",V35)</f>
        <v>15</v>
      </c>
      <c r="I47" s="458" t="str">
        <f>IF(Y35="","",IF(Y35="○","×",IF(Y35="×","○")))</f>
        <v>○</v>
      </c>
      <c r="J47" s="185">
        <f>IF(X38="","",X38)</f>
        <v>21</v>
      </c>
      <c r="K47" s="168" t="str">
        <f t="shared" si="8"/>
        <v>-</v>
      </c>
      <c r="L47" s="184">
        <f>IF(V38="","",V38)</f>
        <v>12</v>
      </c>
      <c r="M47" s="437" t="str">
        <f>IF(Y38="","",IF(Y38="○","×",IF(Y38="×","○")))</f>
        <v>○</v>
      </c>
      <c r="N47" s="184">
        <f>IF(X41="","",X41)</f>
        <v>23</v>
      </c>
      <c r="O47" s="168" t="str">
        <f t="shared" si="10"/>
        <v>-</v>
      </c>
      <c r="P47" s="184">
        <f>IF(V41="","",V41)</f>
        <v>25</v>
      </c>
      <c r="Q47" s="437" t="str">
        <f>IF(Y41="","",IF(Y41="○","×",IF(Y41="×","○")))</f>
        <v>○</v>
      </c>
      <c r="R47" s="185">
        <f>IF(X44="","",X44)</f>
        <v>22</v>
      </c>
      <c r="S47" s="168" t="str">
        <f>IF(R47="","","-")</f>
        <v>-</v>
      </c>
      <c r="T47" s="184">
        <f>IF(V44="","",V44)</f>
        <v>20</v>
      </c>
      <c r="U47" s="437" t="str">
        <f>IF(Y44="","",IF(Y44="○","×",IF(Y44="×","○")))</f>
        <v>○</v>
      </c>
      <c r="V47" s="411"/>
      <c r="W47" s="412"/>
      <c r="X47" s="412"/>
      <c r="Y47" s="413"/>
      <c r="Z47" s="372" t="s">
        <v>335</v>
      </c>
      <c r="AA47" s="373"/>
      <c r="AB47" s="373"/>
      <c r="AC47" s="374"/>
      <c r="AD47" s="146"/>
      <c r="AE47" s="155"/>
      <c r="AF47" s="156"/>
      <c r="AG47" s="157"/>
      <c r="AH47" s="158"/>
      <c r="AI47" s="159"/>
      <c r="AJ47" s="156"/>
      <c r="AK47" s="156"/>
      <c r="AL47" s="159"/>
      <c r="AM47" s="145"/>
      <c r="AN47" s="104" t="s">
        <v>91</v>
      </c>
      <c r="AO47" s="107" t="s">
        <v>52</v>
      </c>
      <c r="AP47" s="183">
        <f>IF(BH35="","",BH35)</f>
        <v>10</v>
      </c>
      <c r="AQ47" s="168" t="str">
        <f t="shared" si="7"/>
        <v>-</v>
      </c>
      <c r="AR47" s="184">
        <f>IF(BF35="","",BF35)</f>
        <v>21</v>
      </c>
      <c r="AS47" s="458" t="str">
        <f>IF(BI35="","",IF(BI35="○","×",IF(BI35="×","○")))</f>
        <v>×</v>
      </c>
      <c r="AT47" s="185">
        <f>IF(BH38="","",BH38)</f>
        <v>17</v>
      </c>
      <c r="AU47" s="168" t="str">
        <f t="shared" si="9"/>
        <v>-</v>
      </c>
      <c r="AV47" s="184">
        <f>IF(BF38="","",BF38)</f>
        <v>21</v>
      </c>
      <c r="AW47" s="437" t="str">
        <f>IF(BI38="","",IF(BI38="○","×",IF(BI38="×","○")))</f>
        <v>○</v>
      </c>
      <c r="AX47" s="184">
        <f>IF(BH41="","",BH41)</f>
        <v>15</v>
      </c>
      <c r="AY47" s="168" t="str">
        <f t="shared" si="11"/>
        <v>-</v>
      </c>
      <c r="AZ47" s="184">
        <f>IF(BF41="","",BF41)</f>
        <v>21</v>
      </c>
      <c r="BA47" s="437" t="str">
        <f>IF(BI41="","",IF(BI41="○","×",IF(BI41="×","○")))</f>
        <v>×</v>
      </c>
      <c r="BB47" s="185">
        <f>IF(BH44="","",BH44)</f>
        <v>17</v>
      </c>
      <c r="BC47" s="168" t="str">
        <f>IF(BB47="","","-")</f>
        <v>-</v>
      </c>
      <c r="BD47" s="184">
        <f>IF(BF44="","",BF44)</f>
        <v>21</v>
      </c>
      <c r="BE47" s="437" t="str">
        <f>IF(BI44="","",IF(BI44="○","×",IF(BI44="×","○")))</f>
        <v>×</v>
      </c>
      <c r="BF47" s="411"/>
      <c r="BG47" s="412"/>
      <c r="BH47" s="412"/>
      <c r="BI47" s="413"/>
      <c r="BJ47" s="372" t="s">
        <v>336</v>
      </c>
      <c r="BK47" s="373"/>
      <c r="BL47" s="373"/>
      <c r="BM47" s="374"/>
      <c r="BN47" s="146"/>
      <c r="BO47" s="155"/>
      <c r="BP47" s="156"/>
      <c r="BQ47" s="157"/>
      <c r="BR47" s="158"/>
      <c r="BS47" s="159"/>
      <c r="BT47" s="156"/>
      <c r="BU47" s="156"/>
      <c r="BV47" s="159"/>
    </row>
    <row r="48" spans="4:76" ht="13.05" customHeight="1" x14ac:dyDescent="0.15">
      <c r="D48" s="101" t="s">
        <v>76</v>
      </c>
      <c r="E48" s="102" t="s">
        <v>52</v>
      </c>
      <c r="F48" s="165">
        <f>IF(X36="","",X36)</f>
        <v>16</v>
      </c>
      <c r="G48" s="151" t="str">
        <f t="shared" si="6"/>
        <v>-</v>
      </c>
      <c r="H48" s="166">
        <f>IF(V36="","",V36)</f>
        <v>21</v>
      </c>
      <c r="I48" s="459" t="str">
        <f>IF(K39="","",K39)</f>
        <v/>
      </c>
      <c r="J48" s="182">
        <f>IF(X39="","",X39)</f>
        <v>21</v>
      </c>
      <c r="K48" s="151" t="str">
        <f t="shared" si="8"/>
        <v>-</v>
      </c>
      <c r="L48" s="166">
        <f>IF(V39="","",V39)</f>
        <v>17</v>
      </c>
      <c r="M48" s="438" t="str">
        <f>IF(O45="","",O45)</f>
        <v>-</v>
      </c>
      <c r="N48" s="166">
        <f>IF(X42="","",X42)</f>
        <v>21</v>
      </c>
      <c r="O48" s="151" t="str">
        <f t="shared" si="10"/>
        <v>-</v>
      </c>
      <c r="P48" s="166">
        <f>IF(V42="","",V42)</f>
        <v>12</v>
      </c>
      <c r="Q48" s="438" t="str">
        <f>IF(S45="","",S45)</f>
        <v/>
      </c>
      <c r="R48" s="182">
        <f>IF(X45="","",X45)</f>
        <v>21</v>
      </c>
      <c r="S48" s="151" t="str">
        <f>IF(R48="","","-")</f>
        <v>-</v>
      </c>
      <c r="T48" s="166">
        <f>IF(V45="","",V45)</f>
        <v>12</v>
      </c>
      <c r="U48" s="438" t="str">
        <f>IF(W45="","",W45)</f>
        <v>-</v>
      </c>
      <c r="V48" s="414"/>
      <c r="W48" s="415"/>
      <c r="X48" s="415"/>
      <c r="Y48" s="416"/>
      <c r="Z48" s="375"/>
      <c r="AA48" s="376"/>
      <c r="AB48" s="376"/>
      <c r="AC48" s="377"/>
      <c r="AD48" s="146"/>
      <c r="AE48" s="155">
        <f>COUNTIF(F47:Y49,"○")</f>
        <v>4</v>
      </c>
      <c r="AF48" s="156">
        <f>COUNTIF(F47:Y49,"×")</f>
        <v>0</v>
      </c>
      <c r="AG48" s="157">
        <f>(IF((F47&gt;H47),1,0))+(IF((F48&gt;H48),1,0))+(IF((F49&gt;H49),1,0))+(IF((J47&gt;L47),1,0))+(IF((J48&gt;L48),1,0))+(IF((J49&gt;L49),1,0))+(IF((N47&gt;P47),1,0))+(IF((N48&gt;P48),1,0))+(IF((N49&gt;P49),1,0))+(IF((R47&gt;T47),1,0))+(IF((R48&gt;T48),1,0))+(IF((R49&gt;T49),1,0))+(IF((V47&gt;X47),1,0))+(IF((V48&gt;X48),1,0))+(IF((V49&gt;X49),1,0))</f>
        <v>8</v>
      </c>
      <c r="AH48" s="158">
        <f>(IF((F47&lt;H47),1,0))+(IF((F48&lt;H48),1,0))+(IF((F49&lt;H49),1,0))+(IF((J47&lt;L47),1,0))+(IF((J48&lt;L48),1,0))+(IF((J49&lt;L49),1,0))+(IF((N47&lt;P47),1,0))+(IF((N48&lt;P48),1,0))+(IF((N49&lt;P49),1,0))+(IF((R47&lt;T47),1,0))+(IF((R48&lt;T48),1,0))+(IF((R49&lt;T49),1,0))+(IF((V47&lt;X47),1,0))+(IF((V48&lt;X48),1,0))+(IF((V49&lt;X49),1,0))</f>
        <v>2</v>
      </c>
      <c r="AI48" s="161">
        <f>AG48-AH48</f>
        <v>6</v>
      </c>
      <c r="AJ48" s="156">
        <f>SUM(F47:F49,J47:J49,N47:N49,R47:R49,V47:V49)</f>
        <v>208</v>
      </c>
      <c r="AK48" s="156">
        <f>SUM(H47:H49,L47:L49,P47:P49,T47:T49,X47:X49)</f>
        <v>163</v>
      </c>
      <c r="AL48" s="159">
        <f>AJ48-AK48</f>
        <v>45</v>
      </c>
      <c r="AM48" s="145"/>
      <c r="AN48" s="101" t="s">
        <v>92</v>
      </c>
      <c r="AO48" s="102" t="s">
        <v>25</v>
      </c>
      <c r="AP48" s="165">
        <f>IF(BH36="","",BH36)</f>
        <v>22</v>
      </c>
      <c r="AQ48" s="151" t="str">
        <f t="shared" si="7"/>
        <v>-</v>
      </c>
      <c r="AR48" s="166">
        <f>IF(BF36="","",BF36)</f>
        <v>20</v>
      </c>
      <c r="AS48" s="459" t="str">
        <f>IF(AU39="","",AU39)</f>
        <v/>
      </c>
      <c r="AT48" s="182">
        <f>IF(BH39="","",BH39)</f>
        <v>21</v>
      </c>
      <c r="AU48" s="151" t="str">
        <f t="shared" si="9"/>
        <v>-</v>
      </c>
      <c r="AV48" s="166">
        <f>IF(BF39="","",BF39)</f>
        <v>15</v>
      </c>
      <c r="AW48" s="438" t="str">
        <f>IF(AY45="","",AY45)</f>
        <v>-</v>
      </c>
      <c r="AX48" s="166">
        <f>IF(BH42="","",BH42)</f>
        <v>22</v>
      </c>
      <c r="AY48" s="151" t="str">
        <f t="shared" si="11"/>
        <v>-</v>
      </c>
      <c r="AZ48" s="166">
        <f>IF(BF42="","",BF42)</f>
        <v>20</v>
      </c>
      <c r="BA48" s="438" t="str">
        <f>IF(BC45="","",BC45)</f>
        <v/>
      </c>
      <c r="BB48" s="182">
        <f>IF(BH45="","",BH45)</f>
        <v>12</v>
      </c>
      <c r="BC48" s="151" t="str">
        <f>IF(BB48="","","-")</f>
        <v>-</v>
      </c>
      <c r="BD48" s="166">
        <f>IF(BF45="","",BF45)</f>
        <v>21</v>
      </c>
      <c r="BE48" s="438" t="str">
        <f>IF(BG45="","",BG45)</f>
        <v>-</v>
      </c>
      <c r="BF48" s="414"/>
      <c r="BG48" s="415"/>
      <c r="BH48" s="415"/>
      <c r="BI48" s="416"/>
      <c r="BJ48" s="375"/>
      <c r="BK48" s="376"/>
      <c r="BL48" s="376"/>
      <c r="BM48" s="377"/>
      <c r="BN48" s="146"/>
      <c r="BO48" s="155">
        <f>COUNTIF(AP47:BI49,"○")</f>
        <v>1</v>
      </c>
      <c r="BP48" s="156">
        <f>COUNTIF(AP47:BI49,"×")</f>
        <v>3</v>
      </c>
      <c r="BQ48" s="157">
        <f>(IF((AP47&gt;AR47),1,0))+(IF((AP48&gt;AR48),1,0))+(IF((AP49&gt;AR49),1,0))+(IF((AT47&gt;AV47),1,0))+(IF((AT48&gt;AV48),1,0))+(IF((AT49&gt;AV49),1,0))+(IF((AX47&gt;AZ47),1,0))+(IF((AX48&gt;AZ48),1,0))+(IF((AX49&gt;AZ49),1,0))+(IF((BB47&gt;BD47),1,0))+(IF((BB48&gt;BD48),1,0))+(IF((BB49&gt;BD49),1,0))+(IF((BF47&gt;BH47),1,0))+(IF((BF48&gt;BH48),1,0))+(IF((BF49&gt;BH49),1,0))</f>
        <v>4</v>
      </c>
      <c r="BR48" s="158">
        <f>(IF((AP47&lt;AR47),1,0))+(IF((AP48&lt;AR48),1,0))+(IF((AP49&lt;AR49),1,0))+(IF((AT47&lt;AV47),1,0))+(IF((AT48&lt;AV48),1,0))+(IF((AT49&lt;AV49),1,0))+(IF((AX47&lt;AZ47),1,0))+(IF((AX48&lt;AZ48),1,0))+(IF((AX49&lt;AZ49),1,0))+(IF((BB47&lt;BD47),1,0))+(IF((BB48&lt;BD48),1,0))+(IF((BB49&lt;BD49),1,0))+(IF((BF47&lt;BH47),1,0))+(IF((BF48&lt;BH48),1,0))+(IF((BF49&lt;BH49),1,0))</f>
        <v>7</v>
      </c>
      <c r="BS48" s="161">
        <f>BQ48-BR48</f>
        <v>-3</v>
      </c>
      <c r="BT48" s="156">
        <f>SUM(AP47:AP49,AT47:AT49,AX47:AX49,BB47:BB49,BF47:BF49)</f>
        <v>172</v>
      </c>
      <c r="BU48" s="156">
        <f>SUM(AR47:AR49,AV47:AV49,AZ47:AZ49,BD47:BD49,BH47:BH49)</f>
        <v>223</v>
      </c>
      <c r="BV48" s="159">
        <f>BT48-BU48</f>
        <v>-51</v>
      </c>
      <c r="BX48" s="24" t="s">
        <v>340</v>
      </c>
    </row>
    <row r="49" spans="1:80" ht="13.05" customHeight="1" thickBot="1" x14ac:dyDescent="0.2">
      <c r="D49" s="109"/>
      <c r="E49" s="110" t="s">
        <v>70</v>
      </c>
      <c r="F49" s="186">
        <f>IF(X37="","",X37)</f>
        <v>21</v>
      </c>
      <c r="G49" s="187" t="str">
        <f t="shared" si="6"/>
        <v>-</v>
      </c>
      <c r="H49" s="188">
        <f>IF(V37="","",V37)</f>
        <v>16</v>
      </c>
      <c r="I49" s="463" t="str">
        <f>IF(K40="","",K40)</f>
        <v/>
      </c>
      <c r="J49" s="189" t="str">
        <f>IF(X40="","",X40)</f>
        <v/>
      </c>
      <c r="K49" s="187" t="str">
        <f t="shared" si="8"/>
        <v/>
      </c>
      <c r="L49" s="188" t="str">
        <f>IF(V40="","",V40)</f>
        <v/>
      </c>
      <c r="M49" s="439" t="str">
        <f>IF(O46="","",O46)</f>
        <v/>
      </c>
      <c r="N49" s="188">
        <f>IF(X43="","",X43)</f>
        <v>21</v>
      </c>
      <c r="O49" s="187" t="str">
        <f t="shared" si="10"/>
        <v>-</v>
      </c>
      <c r="P49" s="188">
        <f>IF(V43="","",V43)</f>
        <v>13</v>
      </c>
      <c r="Q49" s="439" t="str">
        <f>IF(S46="","",S46)</f>
        <v/>
      </c>
      <c r="R49" s="189" t="str">
        <f>IF(X46="","",X46)</f>
        <v/>
      </c>
      <c r="S49" s="187" t="str">
        <f>IF(R49="","","-")</f>
        <v/>
      </c>
      <c r="T49" s="188" t="str">
        <f>IF(V46="","",V46)</f>
        <v/>
      </c>
      <c r="U49" s="439" t="str">
        <f>IF(W46="","",W46)</f>
        <v/>
      </c>
      <c r="V49" s="417"/>
      <c r="W49" s="418"/>
      <c r="X49" s="418"/>
      <c r="Y49" s="419"/>
      <c r="Z49" s="300">
        <f>AE48</f>
        <v>4</v>
      </c>
      <c r="AA49" s="301" t="s">
        <v>24</v>
      </c>
      <c r="AB49" s="301">
        <f>AF48</f>
        <v>0</v>
      </c>
      <c r="AC49" s="302" t="s">
        <v>21</v>
      </c>
      <c r="AD49" s="146"/>
      <c r="AE49" s="177"/>
      <c r="AF49" s="178"/>
      <c r="AG49" s="179"/>
      <c r="AH49" s="180"/>
      <c r="AI49" s="181"/>
      <c r="AJ49" s="178"/>
      <c r="AK49" s="178"/>
      <c r="AL49" s="181"/>
      <c r="AM49" s="25"/>
      <c r="AN49" s="109"/>
      <c r="AO49" s="111" t="s">
        <v>87</v>
      </c>
      <c r="AP49" s="315">
        <f>IF(BH37="","",BH37)</f>
        <v>0</v>
      </c>
      <c r="AQ49" s="316" t="str">
        <f t="shared" si="7"/>
        <v>-</v>
      </c>
      <c r="AR49" s="318">
        <f>IF(BF37="","",BF37)</f>
        <v>21</v>
      </c>
      <c r="AS49" s="463" t="str">
        <f>IF(AU40="","",AU40)</f>
        <v/>
      </c>
      <c r="AT49" s="189">
        <f>IF(BH40="","",BH40)</f>
        <v>23</v>
      </c>
      <c r="AU49" s="187" t="str">
        <f t="shared" si="9"/>
        <v>-</v>
      </c>
      <c r="AV49" s="188">
        <f>IF(BF40="","",BF40)</f>
        <v>21</v>
      </c>
      <c r="AW49" s="439" t="str">
        <f>IF(AY46="","",AY46)</f>
        <v/>
      </c>
      <c r="AX49" s="188">
        <f>IF(BH43="","",BH43)</f>
        <v>13</v>
      </c>
      <c r="AY49" s="187" t="str">
        <f t="shared" si="11"/>
        <v>-</v>
      </c>
      <c r="AZ49" s="188">
        <f>IF(BF43="","",BF43)</f>
        <v>21</v>
      </c>
      <c r="BA49" s="439" t="str">
        <f>IF(BC46="","",BC46)</f>
        <v/>
      </c>
      <c r="BB49" s="189" t="str">
        <f>IF(BH46="","",BH46)</f>
        <v/>
      </c>
      <c r="BC49" s="187" t="str">
        <f>IF(BB49="","","-")</f>
        <v/>
      </c>
      <c r="BD49" s="188" t="str">
        <f>IF(BF46="","",BF46)</f>
        <v/>
      </c>
      <c r="BE49" s="439" t="str">
        <f>IF(BG46="","",BG46)</f>
        <v/>
      </c>
      <c r="BF49" s="417"/>
      <c r="BG49" s="418"/>
      <c r="BH49" s="418"/>
      <c r="BI49" s="419"/>
      <c r="BJ49" s="300">
        <f>BO48</f>
        <v>1</v>
      </c>
      <c r="BK49" s="301" t="s">
        <v>24</v>
      </c>
      <c r="BL49" s="301">
        <f>BP48</f>
        <v>3</v>
      </c>
      <c r="BM49" s="302" t="s">
        <v>21</v>
      </c>
      <c r="BN49" s="146"/>
      <c r="BO49" s="177"/>
      <c r="BP49" s="178"/>
      <c r="BQ49" s="179"/>
      <c r="BR49" s="180"/>
      <c r="BS49" s="181"/>
      <c r="BT49" s="178"/>
      <c r="BU49" s="178"/>
      <c r="BV49" s="181"/>
    </row>
    <row r="50" spans="1:80" ht="12" customHeight="1" thickBot="1" x14ac:dyDescent="0.25">
      <c r="D50" s="52"/>
      <c r="E50" s="39"/>
      <c r="F50" s="50"/>
      <c r="G50" s="51"/>
      <c r="H50" s="50"/>
      <c r="I50" s="50"/>
      <c r="J50" s="50"/>
      <c r="K50" s="51"/>
      <c r="L50" s="50"/>
      <c r="M50" s="50"/>
      <c r="N50" s="50"/>
      <c r="O50" s="51"/>
      <c r="P50" s="50"/>
      <c r="Q50" s="50"/>
      <c r="R50" s="50"/>
      <c r="S50" s="50"/>
      <c r="T50" s="50"/>
      <c r="U50" s="50"/>
      <c r="V50" s="25"/>
      <c r="W50" s="25"/>
      <c r="X50" s="25"/>
      <c r="Y50" s="25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25"/>
    </row>
    <row r="51" spans="1:80" ht="12" customHeight="1" x14ac:dyDescent="0.2">
      <c r="A51" s="126"/>
      <c r="B51" s="126"/>
      <c r="C51" s="126"/>
      <c r="D51" s="347"/>
      <c r="E51" s="348"/>
      <c r="F51" s="348"/>
      <c r="G51" s="348"/>
      <c r="H51" s="348"/>
      <c r="I51" s="348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50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1"/>
      <c r="BD51" s="351"/>
      <c r="BE51" s="351"/>
      <c r="BF51" s="351"/>
      <c r="BG51" s="351"/>
      <c r="BH51" s="351"/>
      <c r="BI51" s="351"/>
      <c r="BJ51" s="126"/>
      <c r="BK51" s="126"/>
      <c r="BL51" s="126"/>
      <c r="BM51" s="126"/>
    </row>
    <row r="52" spans="1:80" ht="12" customHeight="1" x14ac:dyDescent="0.2">
      <c r="C52" s="24"/>
      <c r="D52" s="40"/>
      <c r="E52" s="43"/>
      <c r="F52" s="43"/>
      <c r="G52" s="43"/>
      <c r="H52" s="43"/>
      <c r="I52" s="43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22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</row>
    <row r="53" spans="1:80" ht="12" customHeight="1" x14ac:dyDescent="0.2">
      <c r="C53" s="24"/>
      <c r="D53" s="40"/>
      <c r="E53" s="43"/>
      <c r="F53" s="43"/>
      <c r="G53" s="43"/>
      <c r="H53" s="43"/>
      <c r="I53" s="43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22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</row>
    <row r="54" spans="1:80" ht="12.9" customHeight="1" x14ac:dyDescent="0.2">
      <c r="C54" s="24"/>
      <c r="D54" s="453" t="s">
        <v>54</v>
      </c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128"/>
      <c r="W54" s="128"/>
      <c r="AJ54" s="425" t="s">
        <v>0</v>
      </c>
      <c r="AK54" s="426"/>
      <c r="AL54" s="426"/>
      <c r="AM54" s="427"/>
      <c r="AN54" s="277" t="s">
        <v>97</v>
      </c>
      <c r="AO54" s="283" t="s">
        <v>98</v>
      </c>
      <c r="AP54" s="211"/>
      <c r="AQ54" s="44"/>
      <c r="AR54" s="44"/>
      <c r="AS54" s="44"/>
      <c r="AT54" s="44"/>
      <c r="AU54" s="44"/>
      <c r="AV54" s="44"/>
      <c r="AW54" s="44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</row>
    <row r="55" spans="1:80" ht="12.9" customHeight="1" thickBot="1" x14ac:dyDescent="0.25">
      <c r="C55" s="24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128"/>
      <c r="W55" s="128"/>
      <c r="AJ55" s="428"/>
      <c r="AK55" s="429"/>
      <c r="AL55" s="429"/>
      <c r="AM55" s="430"/>
      <c r="AN55" s="278" t="s">
        <v>99</v>
      </c>
      <c r="AO55" s="284" t="s">
        <v>98</v>
      </c>
      <c r="AP55" s="212"/>
      <c r="AQ55" s="86"/>
      <c r="AR55" s="96">
        <v>7</v>
      </c>
      <c r="AS55" s="87">
        <v>12</v>
      </c>
      <c r="AT55" s="208"/>
      <c r="AU55" s="208"/>
      <c r="AV55" s="45"/>
      <c r="AW55" s="44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</row>
    <row r="56" spans="1:80" ht="12.9" customHeight="1" thickTop="1" thickBot="1" x14ac:dyDescent="0.25">
      <c r="C56" s="24"/>
      <c r="D56" s="453"/>
      <c r="E56" s="453"/>
      <c r="F56" s="453"/>
      <c r="G56" s="453"/>
      <c r="H56" s="453"/>
      <c r="I56" s="453"/>
      <c r="J56" s="453"/>
      <c r="K56" s="453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128"/>
      <c r="W56" s="128"/>
      <c r="AJ56" s="431" t="s">
        <v>4</v>
      </c>
      <c r="AK56" s="432"/>
      <c r="AL56" s="432"/>
      <c r="AM56" s="433"/>
      <c r="AN56" s="279" t="s">
        <v>119</v>
      </c>
      <c r="AO56" s="285" t="s">
        <v>120</v>
      </c>
      <c r="AP56" s="213"/>
      <c r="AQ56" s="263"/>
      <c r="AR56" s="264">
        <v>21</v>
      </c>
      <c r="AS56" s="265">
        <v>21</v>
      </c>
      <c r="AT56" s="272"/>
      <c r="AU56" s="273"/>
      <c r="AV56" s="45"/>
      <c r="AW56" s="44"/>
      <c r="AX56" s="64" t="s">
        <v>45</v>
      </c>
      <c r="AY56" s="41"/>
      <c r="AZ56" s="24"/>
      <c r="BA56" s="24"/>
      <c r="BB56" s="24"/>
      <c r="BC56" s="63"/>
      <c r="BD56" s="63"/>
      <c r="BE56" s="63"/>
      <c r="BF56" s="63"/>
      <c r="BG56" s="63"/>
      <c r="BH56" s="63"/>
      <c r="BI56" s="63"/>
      <c r="BJ56" s="63"/>
    </row>
    <row r="57" spans="1:80" ht="12.9" customHeight="1" thickTop="1" thickBot="1" x14ac:dyDescent="0.25">
      <c r="C57" s="24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128"/>
      <c r="W57" s="128"/>
      <c r="AJ57" s="428"/>
      <c r="AK57" s="429"/>
      <c r="AL57" s="429"/>
      <c r="AM57" s="430"/>
      <c r="AN57" s="280" t="s">
        <v>121</v>
      </c>
      <c r="AO57" s="286" t="s">
        <v>122</v>
      </c>
      <c r="AP57" s="214"/>
      <c r="AQ57" s="208"/>
      <c r="AR57" s="62"/>
      <c r="AS57" s="94"/>
      <c r="AT57" s="94">
        <v>21</v>
      </c>
      <c r="AU57" s="269">
        <v>21</v>
      </c>
      <c r="AV57" s="295"/>
      <c r="AW57" s="296"/>
      <c r="AX57" s="365" t="str">
        <f>AN56</f>
        <v>原岡晋司</v>
      </c>
      <c r="AY57" s="366"/>
      <c r="AZ57" s="366"/>
      <c r="BA57" s="366"/>
      <c r="BB57" s="366"/>
      <c r="BC57" s="366"/>
      <c r="BD57" s="367" t="str">
        <f>AO56</f>
        <v>三菱ケミカル</v>
      </c>
      <c r="BE57" s="366"/>
      <c r="BF57" s="366"/>
      <c r="BG57" s="366"/>
      <c r="BH57" s="366"/>
      <c r="BI57" s="368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</row>
    <row r="58" spans="1:80" ht="12.9" customHeight="1" thickTop="1" thickBot="1" x14ac:dyDescent="0.25">
      <c r="C58" s="24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AJ58" s="431" t="s">
        <v>6</v>
      </c>
      <c r="AK58" s="432"/>
      <c r="AL58" s="432"/>
      <c r="AM58" s="433"/>
      <c r="AN58" s="281" t="s">
        <v>93</v>
      </c>
      <c r="AO58" s="287" t="s">
        <v>94</v>
      </c>
      <c r="AP58" s="215"/>
      <c r="AQ58" s="208"/>
      <c r="AR58" s="62"/>
      <c r="AS58" s="94"/>
      <c r="AT58" s="94">
        <v>12</v>
      </c>
      <c r="AU58" s="95">
        <v>11</v>
      </c>
      <c r="AV58" s="60"/>
      <c r="AW58" s="44"/>
      <c r="AX58" s="361" t="str">
        <f>AN57</f>
        <v>斉藤博昭</v>
      </c>
      <c r="AY58" s="362"/>
      <c r="AZ58" s="362"/>
      <c r="BA58" s="362"/>
      <c r="BB58" s="362"/>
      <c r="BC58" s="362"/>
      <c r="BD58" s="363" t="str">
        <f>AO57</f>
        <v>遊羽楽</v>
      </c>
      <c r="BE58" s="362"/>
      <c r="BF58" s="362"/>
      <c r="BG58" s="362"/>
      <c r="BH58" s="362"/>
      <c r="BI58" s="364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</row>
    <row r="59" spans="1:80" ht="12.9" customHeight="1" thickTop="1" thickBot="1" x14ac:dyDescent="0.25">
      <c r="C59" s="24"/>
      <c r="D59" s="128"/>
      <c r="E59" s="454" t="s">
        <v>13</v>
      </c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128"/>
      <c r="S59" s="128"/>
      <c r="T59" s="128"/>
      <c r="U59" s="128"/>
      <c r="V59" s="128"/>
      <c r="W59" s="128"/>
      <c r="AJ59" s="428"/>
      <c r="AK59" s="429"/>
      <c r="AL59" s="429"/>
      <c r="AM59" s="430"/>
      <c r="AN59" s="278" t="s">
        <v>324</v>
      </c>
      <c r="AO59" s="284" t="s">
        <v>325</v>
      </c>
      <c r="AP59" s="212"/>
      <c r="AQ59" s="266"/>
      <c r="AR59" s="267">
        <v>21</v>
      </c>
      <c r="AS59" s="268">
        <v>21</v>
      </c>
      <c r="AT59" s="206"/>
      <c r="AU59" s="207"/>
      <c r="AV59" s="60"/>
      <c r="AW59" s="44"/>
      <c r="AX59" s="59" t="s">
        <v>46</v>
      </c>
      <c r="AY59" s="59"/>
      <c r="AZ59" s="59"/>
      <c r="BA59" s="59"/>
      <c r="BB59" s="59"/>
      <c r="BC59" s="59"/>
      <c r="BD59" s="59"/>
      <c r="BE59" s="59"/>
      <c r="BF59" s="59"/>
      <c r="BG59" s="59"/>
      <c r="BH59" s="58"/>
      <c r="BI59" s="58"/>
    </row>
    <row r="60" spans="1:80" ht="12.9" customHeight="1" thickTop="1" x14ac:dyDescent="0.2">
      <c r="C60" s="24"/>
      <c r="D60" s="128"/>
      <c r="E60" s="454"/>
      <c r="F60" s="454"/>
      <c r="G60" s="454"/>
      <c r="H60" s="454"/>
      <c r="I60" s="454"/>
      <c r="J60" s="454"/>
      <c r="K60" s="454"/>
      <c r="L60" s="454"/>
      <c r="M60" s="454"/>
      <c r="N60" s="454"/>
      <c r="O60" s="454"/>
      <c r="P60" s="454"/>
      <c r="Q60" s="454"/>
      <c r="R60" s="128"/>
      <c r="S60" s="128"/>
      <c r="T60" s="128"/>
      <c r="U60" s="128"/>
      <c r="V60" s="128"/>
      <c r="W60" s="128"/>
      <c r="AJ60" s="431" t="s">
        <v>1</v>
      </c>
      <c r="AK60" s="432"/>
      <c r="AL60" s="432"/>
      <c r="AM60" s="433"/>
      <c r="AN60" s="279" t="s">
        <v>115</v>
      </c>
      <c r="AO60" s="285" t="s">
        <v>116</v>
      </c>
      <c r="AP60" s="213"/>
      <c r="AQ60" s="88"/>
      <c r="AR60" s="217">
        <v>19</v>
      </c>
      <c r="AS60" s="93">
        <v>18</v>
      </c>
      <c r="AT60" s="208"/>
      <c r="AU60" s="208"/>
      <c r="AV60" s="45"/>
      <c r="AW60" s="44"/>
      <c r="AX60" s="365" t="str">
        <f>AN58</f>
        <v>横関　勝</v>
      </c>
      <c r="AY60" s="366"/>
      <c r="AZ60" s="366"/>
      <c r="BA60" s="366"/>
      <c r="BB60" s="366"/>
      <c r="BC60" s="366"/>
      <c r="BD60" s="367" t="str">
        <f>AO58</f>
        <v>ヴィスポことひら</v>
      </c>
      <c r="BE60" s="366"/>
      <c r="BF60" s="366"/>
      <c r="BG60" s="366"/>
      <c r="BH60" s="366"/>
      <c r="BI60" s="368"/>
    </row>
    <row r="61" spans="1:80" ht="12.9" customHeight="1" x14ac:dyDescent="0.2">
      <c r="C61" s="24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AJ61" s="434"/>
      <c r="AK61" s="435"/>
      <c r="AL61" s="435"/>
      <c r="AM61" s="436"/>
      <c r="AN61" s="282" t="s">
        <v>117</v>
      </c>
      <c r="AO61" s="288" t="s">
        <v>118</v>
      </c>
      <c r="AP61" s="216"/>
      <c r="AQ61" s="140"/>
      <c r="AR61" s="140"/>
      <c r="AS61" s="140"/>
      <c r="AT61" s="45"/>
      <c r="AU61" s="45"/>
      <c r="AV61" s="44"/>
      <c r="AW61" s="44"/>
      <c r="AX61" s="361" t="str">
        <f>AN59</f>
        <v>玉島孝</v>
      </c>
      <c r="AY61" s="362"/>
      <c r="AZ61" s="362"/>
      <c r="BA61" s="362"/>
      <c r="BB61" s="362"/>
      <c r="BC61" s="362"/>
      <c r="BD61" s="363" t="str">
        <f>AO59</f>
        <v>ﾛｸﾏﾙ</v>
      </c>
      <c r="BE61" s="362"/>
      <c r="BF61" s="362"/>
      <c r="BG61" s="362"/>
      <c r="BH61" s="362"/>
      <c r="BI61" s="364"/>
    </row>
    <row r="62" spans="1:80" ht="5.0999999999999996" customHeight="1" thickBot="1" x14ac:dyDescent="0.25">
      <c r="D62" s="40"/>
      <c r="E62" s="43"/>
      <c r="F62" s="43"/>
      <c r="G62" s="43"/>
      <c r="H62" s="43"/>
      <c r="I62" s="43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22"/>
      <c r="U62" s="22"/>
      <c r="V62" s="22"/>
      <c r="W62" s="22"/>
      <c r="X62" s="22"/>
      <c r="Y62" s="41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</row>
    <row r="63" spans="1:80" ht="12" customHeight="1" x14ac:dyDescent="0.15">
      <c r="C63" s="53"/>
      <c r="D63" s="442" t="s">
        <v>44</v>
      </c>
      <c r="E63" s="443"/>
      <c r="F63" s="446" t="str">
        <f>D65</f>
        <v>横関　勝</v>
      </c>
      <c r="G63" s="447"/>
      <c r="H63" s="447"/>
      <c r="I63" s="448"/>
      <c r="J63" s="449" t="str">
        <f>D68</f>
        <v>首藤貴史</v>
      </c>
      <c r="K63" s="447"/>
      <c r="L63" s="447"/>
      <c r="M63" s="448"/>
      <c r="N63" s="449" t="str">
        <f>D71</f>
        <v>眞鍋浩二</v>
      </c>
      <c r="O63" s="447"/>
      <c r="P63" s="447"/>
      <c r="Q63" s="448"/>
      <c r="R63" s="449" t="str">
        <f>D74</f>
        <v>山本憲矢</v>
      </c>
      <c r="S63" s="447"/>
      <c r="T63" s="447"/>
      <c r="U63" s="448"/>
      <c r="V63" s="449" t="str">
        <f>D77</f>
        <v>長原芽美</v>
      </c>
      <c r="W63" s="447"/>
      <c r="X63" s="447"/>
      <c r="Y63" s="448"/>
      <c r="Z63" s="378" t="s">
        <v>15</v>
      </c>
      <c r="AA63" s="379"/>
      <c r="AB63" s="379"/>
      <c r="AC63" s="380"/>
      <c r="AD63" s="146"/>
      <c r="AE63" s="399" t="s">
        <v>17</v>
      </c>
      <c r="AF63" s="400"/>
      <c r="AG63" s="401" t="s">
        <v>18</v>
      </c>
      <c r="AH63" s="403"/>
      <c r="AI63" s="402"/>
      <c r="AJ63" s="404" t="s">
        <v>19</v>
      </c>
      <c r="AK63" s="405"/>
      <c r="AL63" s="406"/>
      <c r="AM63" s="144"/>
      <c r="AN63" s="442" t="s">
        <v>43</v>
      </c>
      <c r="AO63" s="443"/>
      <c r="AP63" s="446" t="str">
        <f>AN65</f>
        <v>星加実玖</v>
      </c>
      <c r="AQ63" s="447"/>
      <c r="AR63" s="447"/>
      <c r="AS63" s="448"/>
      <c r="AT63" s="449" t="str">
        <f>AN68</f>
        <v>渡部　勇</v>
      </c>
      <c r="AU63" s="447"/>
      <c r="AV63" s="447"/>
      <c r="AW63" s="448"/>
      <c r="AX63" s="449" t="str">
        <f>AN71</f>
        <v>福永和好</v>
      </c>
      <c r="AY63" s="447"/>
      <c r="AZ63" s="447"/>
      <c r="BA63" s="448"/>
      <c r="BB63" s="449" t="str">
        <f>AN74</f>
        <v>原岡晋司</v>
      </c>
      <c r="BC63" s="447"/>
      <c r="BD63" s="447"/>
      <c r="BE63" s="448"/>
      <c r="BF63" s="449" t="str">
        <f>AN77</f>
        <v>近藤康太</v>
      </c>
      <c r="BG63" s="447"/>
      <c r="BH63" s="447"/>
      <c r="BI63" s="448"/>
      <c r="BJ63" s="378" t="s">
        <v>15</v>
      </c>
      <c r="BK63" s="379"/>
      <c r="BL63" s="379"/>
      <c r="BM63" s="380"/>
      <c r="BN63" s="146"/>
      <c r="BO63" s="399" t="s">
        <v>17</v>
      </c>
      <c r="BP63" s="400"/>
      <c r="BQ63" s="401" t="s">
        <v>18</v>
      </c>
      <c r="BR63" s="403"/>
      <c r="BS63" s="402"/>
      <c r="BT63" s="404" t="s">
        <v>19</v>
      </c>
      <c r="BU63" s="405"/>
      <c r="BV63" s="406"/>
    </row>
    <row r="64" spans="1:80" ht="12" customHeight="1" thickBot="1" x14ac:dyDescent="0.2">
      <c r="C64" s="53"/>
      <c r="D64" s="444"/>
      <c r="E64" s="445"/>
      <c r="F64" s="440" t="str">
        <f>D66</f>
        <v>玉島孝</v>
      </c>
      <c r="G64" s="370"/>
      <c r="H64" s="370"/>
      <c r="I64" s="371"/>
      <c r="J64" s="369" t="str">
        <f>D69</f>
        <v>神野裕亮</v>
      </c>
      <c r="K64" s="370"/>
      <c r="L64" s="370"/>
      <c r="M64" s="371"/>
      <c r="N64" s="369" t="str">
        <f>D72</f>
        <v>仙波史也</v>
      </c>
      <c r="O64" s="370"/>
      <c r="P64" s="370"/>
      <c r="Q64" s="371"/>
      <c r="R64" s="369" t="str">
        <f>D75</f>
        <v>西村志穂</v>
      </c>
      <c r="S64" s="370"/>
      <c r="T64" s="370"/>
      <c r="U64" s="371"/>
      <c r="V64" s="369" t="str">
        <f>D78</f>
        <v>高橋善子</v>
      </c>
      <c r="W64" s="370"/>
      <c r="X64" s="370"/>
      <c r="Y64" s="371"/>
      <c r="Z64" s="407" t="s">
        <v>16</v>
      </c>
      <c r="AA64" s="408"/>
      <c r="AB64" s="408"/>
      <c r="AC64" s="409"/>
      <c r="AD64" s="146"/>
      <c r="AE64" s="147" t="s">
        <v>20</v>
      </c>
      <c r="AF64" s="148" t="s">
        <v>21</v>
      </c>
      <c r="AG64" s="147" t="s">
        <v>14</v>
      </c>
      <c r="AH64" s="148" t="s">
        <v>22</v>
      </c>
      <c r="AI64" s="149" t="s">
        <v>23</v>
      </c>
      <c r="AJ64" s="148" t="s">
        <v>14</v>
      </c>
      <c r="AK64" s="148" t="s">
        <v>22</v>
      </c>
      <c r="AL64" s="149" t="s">
        <v>23</v>
      </c>
      <c r="AM64" s="144"/>
      <c r="AN64" s="444"/>
      <c r="AO64" s="445"/>
      <c r="AP64" s="440" t="str">
        <f>AN66</f>
        <v>石井梨緒</v>
      </c>
      <c r="AQ64" s="370"/>
      <c r="AR64" s="370"/>
      <c r="AS64" s="371"/>
      <c r="AT64" s="369" t="str">
        <f>AN69</f>
        <v>長野絢一</v>
      </c>
      <c r="AU64" s="370"/>
      <c r="AV64" s="370"/>
      <c r="AW64" s="371"/>
      <c r="AX64" s="369" t="str">
        <f>AN72</f>
        <v>白岡佑樹</v>
      </c>
      <c r="AY64" s="370"/>
      <c r="AZ64" s="370"/>
      <c r="BA64" s="371"/>
      <c r="BB64" s="369" t="str">
        <f>AN75</f>
        <v>斉藤博昭</v>
      </c>
      <c r="BC64" s="370"/>
      <c r="BD64" s="370"/>
      <c r="BE64" s="371"/>
      <c r="BF64" s="369" t="str">
        <f>AN78</f>
        <v>神野　徹</v>
      </c>
      <c r="BG64" s="370"/>
      <c r="BH64" s="370"/>
      <c r="BI64" s="371"/>
      <c r="BJ64" s="407" t="s">
        <v>16</v>
      </c>
      <c r="BK64" s="408"/>
      <c r="BL64" s="408"/>
      <c r="BM64" s="409"/>
      <c r="BN64" s="146"/>
      <c r="BO64" s="147" t="s">
        <v>20</v>
      </c>
      <c r="BP64" s="148" t="s">
        <v>21</v>
      </c>
      <c r="BQ64" s="147" t="s">
        <v>14</v>
      </c>
      <c r="BR64" s="148" t="s">
        <v>22</v>
      </c>
      <c r="BS64" s="149" t="s">
        <v>23</v>
      </c>
      <c r="BT64" s="148" t="s">
        <v>14</v>
      </c>
      <c r="BU64" s="148" t="s">
        <v>22</v>
      </c>
      <c r="BV64" s="149" t="s">
        <v>23</v>
      </c>
    </row>
    <row r="65" spans="3:74" ht="13.05" customHeight="1" x14ac:dyDescent="0.15">
      <c r="C65" s="54"/>
      <c r="D65" s="99" t="s">
        <v>93</v>
      </c>
      <c r="E65" s="100" t="s">
        <v>94</v>
      </c>
      <c r="F65" s="482"/>
      <c r="G65" s="483"/>
      <c r="H65" s="483"/>
      <c r="I65" s="484"/>
      <c r="J65" s="150">
        <v>20</v>
      </c>
      <c r="K65" s="151" t="str">
        <f>IF(J65="","","-")</f>
        <v>-</v>
      </c>
      <c r="L65" s="152">
        <v>22</v>
      </c>
      <c r="M65" s="461" t="str">
        <f>IF(J65&lt;&gt;"",IF(J65&gt;L65,IF(J66&gt;L66,"○",IF(J67&gt;L67,"○","×")),IF(J66&gt;L66,IF(J67&gt;L67,"○","×"),"×")),"")</f>
        <v>×</v>
      </c>
      <c r="N65" s="150">
        <v>21</v>
      </c>
      <c r="O65" s="153" t="str">
        <f t="shared" ref="O65:O70" si="12">IF(N65="","","-")</f>
        <v>-</v>
      </c>
      <c r="P65" s="154">
        <v>18</v>
      </c>
      <c r="Q65" s="461" t="str">
        <f>IF(N65&lt;&gt;"",IF(N65&gt;P65,IF(N66&gt;P66,"○",IF(N67&gt;P67,"○","×")),IF(N66&gt;P66,IF(N67&gt;P67,"○","×"),"×")),"")</f>
        <v>○</v>
      </c>
      <c r="R65" s="150">
        <v>20</v>
      </c>
      <c r="S65" s="153" t="str">
        <f t="shared" ref="S65:S73" si="13">IF(R65="","","-")</f>
        <v>-</v>
      </c>
      <c r="T65" s="154">
        <v>22</v>
      </c>
      <c r="U65" s="461" t="str">
        <f>IF(R65&lt;&gt;"",IF(R65&gt;T65,IF(R66&gt;T66,"○",IF(R67&gt;T67,"○","×")),IF(R66&gt;T66,IF(R67&gt;T67,"○","×"),"×")),"")</f>
        <v>○</v>
      </c>
      <c r="V65" s="150">
        <v>16</v>
      </c>
      <c r="W65" s="153" t="str">
        <f t="shared" ref="W65:W76" si="14">IF(V65="","","-")</f>
        <v>-</v>
      </c>
      <c r="X65" s="154">
        <v>21</v>
      </c>
      <c r="Y65" s="462" t="str">
        <f>IF(V65&lt;&gt;"",IF(V65&gt;X65,IF(V66&gt;X66,"○",IF(V67&gt;X67,"○","×")),IF(V66&gt;X66,IF(V67&gt;X67,"○","×"),"×")),"")</f>
        <v>○</v>
      </c>
      <c r="Z65" s="381" t="s">
        <v>338</v>
      </c>
      <c r="AA65" s="382"/>
      <c r="AB65" s="382"/>
      <c r="AC65" s="383"/>
      <c r="AD65" s="146"/>
      <c r="AE65" s="155"/>
      <c r="AF65" s="156"/>
      <c r="AG65" s="157"/>
      <c r="AH65" s="158"/>
      <c r="AI65" s="159"/>
      <c r="AJ65" s="156"/>
      <c r="AK65" s="156"/>
      <c r="AL65" s="159"/>
      <c r="AM65" s="145"/>
      <c r="AN65" s="99" t="s">
        <v>109</v>
      </c>
      <c r="AO65" s="100" t="s">
        <v>110</v>
      </c>
      <c r="AP65" s="482"/>
      <c r="AQ65" s="483"/>
      <c r="AR65" s="483"/>
      <c r="AS65" s="484"/>
      <c r="AT65" s="150">
        <v>8</v>
      </c>
      <c r="AU65" s="151" t="str">
        <f>IF(AT65="","","-")</f>
        <v>-</v>
      </c>
      <c r="AV65" s="152">
        <v>21</v>
      </c>
      <c r="AW65" s="461" t="str">
        <f>IF(AT65&lt;&gt;"",IF(AT65&gt;AV65,IF(AT66&gt;AV66,"○",IF(AT67&gt;AV67,"○","×")),IF(AT66&gt;AV66,IF(AT67&gt;AV67,"○","×"),"×")),"")</f>
        <v>○</v>
      </c>
      <c r="AX65" s="150">
        <v>17</v>
      </c>
      <c r="AY65" s="153" t="str">
        <f t="shared" ref="AY65:AY70" si="15">IF(AX65="","","-")</f>
        <v>-</v>
      </c>
      <c r="AZ65" s="154">
        <v>21</v>
      </c>
      <c r="BA65" s="461" t="str">
        <f>IF(AX65&lt;&gt;"",IF(AX65&gt;AZ65,IF(AX66&gt;AZ66,"○",IF(AX67&gt;AZ67,"○","×")),IF(AX66&gt;AZ66,IF(AX67&gt;AZ67,"○","×"),"×")),"")</f>
        <v>○</v>
      </c>
      <c r="BB65" s="150">
        <v>12</v>
      </c>
      <c r="BC65" s="153" t="str">
        <f t="shared" ref="BC65:BC73" si="16">IF(BB65="","","-")</f>
        <v>-</v>
      </c>
      <c r="BD65" s="154">
        <v>21</v>
      </c>
      <c r="BE65" s="461" t="str">
        <f>IF(BB65&lt;&gt;"",IF(BB65&gt;BD65,IF(BB66&gt;BD66,"○",IF(BB67&gt;BD67,"○","×")),IF(BB66&gt;BD66,IF(BB67&gt;BD67,"○","×"),"×")),"")</f>
        <v>×</v>
      </c>
      <c r="BF65" s="303">
        <v>21</v>
      </c>
      <c r="BG65" s="304" t="str">
        <f t="shared" ref="BG65:BG76" si="17">IF(BF65="","","-")</f>
        <v>-</v>
      </c>
      <c r="BH65" s="305">
        <v>0</v>
      </c>
      <c r="BI65" s="480" t="str">
        <f>IF(BF65&lt;&gt;"",IF(BF65&gt;BH65,IF(BF66&gt;BH66,"○",IF(BF67&gt;BH67,"○","×")),IF(BF66&gt;BH66,IF(BF67&gt;BH67,"○","×"),"×")),"")</f>
        <v>○</v>
      </c>
      <c r="BJ65" s="381" t="s">
        <v>337</v>
      </c>
      <c r="BK65" s="382"/>
      <c r="BL65" s="382"/>
      <c r="BM65" s="383"/>
      <c r="BN65" s="146"/>
      <c r="BO65" s="155"/>
      <c r="BP65" s="156"/>
      <c r="BQ65" s="157"/>
      <c r="BR65" s="158"/>
      <c r="BS65" s="159"/>
      <c r="BT65" s="156"/>
      <c r="BU65" s="156"/>
      <c r="BV65" s="159"/>
    </row>
    <row r="66" spans="3:74" ht="13.05" customHeight="1" x14ac:dyDescent="0.15">
      <c r="C66" s="54"/>
      <c r="D66" s="335" t="s">
        <v>324</v>
      </c>
      <c r="E66" s="336" t="s">
        <v>326</v>
      </c>
      <c r="F66" s="485"/>
      <c r="G66" s="415"/>
      <c r="H66" s="415"/>
      <c r="I66" s="416"/>
      <c r="J66" s="150">
        <v>21</v>
      </c>
      <c r="K66" s="151" t="str">
        <f>IF(J66="","","-")</f>
        <v>-</v>
      </c>
      <c r="L66" s="160">
        <v>17</v>
      </c>
      <c r="M66" s="455"/>
      <c r="N66" s="150">
        <v>21</v>
      </c>
      <c r="O66" s="151" t="str">
        <f t="shared" si="12"/>
        <v>-</v>
      </c>
      <c r="P66" s="152">
        <v>19</v>
      </c>
      <c r="Q66" s="455"/>
      <c r="R66" s="150">
        <v>21</v>
      </c>
      <c r="S66" s="151" t="str">
        <f t="shared" si="13"/>
        <v>-</v>
      </c>
      <c r="T66" s="152">
        <v>16</v>
      </c>
      <c r="U66" s="455"/>
      <c r="V66" s="150">
        <v>21</v>
      </c>
      <c r="W66" s="151" t="str">
        <f t="shared" si="14"/>
        <v>-</v>
      </c>
      <c r="X66" s="152">
        <v>13</v>
      </c>
      <c r="Y66" s="420"/>
      <c r="Z66" s="375"/>
      <c r="AA66" s="376"/>
      <c r="AB66" s="376"/>
      <c r="AC66" s="377"/>
      <c r="AD66" s="146"/>
      <c r="AE66" s="155">
        <f>COUNTIF(F65:Y67,"○")</f>
        <v>3</v>
      </c>
      <c r="AF66" s="156">
        <f>COUNTIF(F65:Y67,"×")</f>
        <v>1</v>
      </c>
      <c r="AG66" s="157">
        <f>(IF((F65&gt;H65),1,0))+(IF((F66&gt;H66),1,0))+(IF((F67&gt;H67),1,0))+(IF((J65&gt;L65),1,0))+(IF((J66&gt;L66),1,0))+(IF((J67&gt;L67),1,0))+(IF((N65&gt;P65),1,0))+(IF((N66&gt;P66),1,0))+(IF((N67&gt;P67),1,0))+(IF((R65&gt;T65),1,0))+(IF((R66&gt;T66),1,0))+(IF((R67&gt;T67),1,0))+(IF((V65&gt;X65),1,0))+(IF((V66&gt;X66),1,0))+(IF((V67&gt;X67),1,0))</f>
        <v>7</v>
      </c>
      <c r="AH66" s="158">
        <f>(IF((F65&lt;H65),1,0))+(IF((F66&lt;H66),1,0))+(IF((F67&lt;H67),1,0))+(IF((J65&lt;L65),1,0))+(IF((J66&lt;L66),1,0))+(IF((J67&lt;L67),1,0))+(IF((N65&lt;P65),1,0))+(IF((N66&lt;P66),1,0))+(IF((N67&lt;P67),1,0))+(IF((R65&lt;T65),1,0))+(IF((R66&lt;T66),1,0))+(IF((R67&lt;T67),1,0))+(IF((V65&lt;X65),1,0))+(IF((V66&lt;X66),1,0))+(IF((V67&lt;X67),1,0))</f>
        <v>4</v>
      </c>
      <c r="AI66" s="161">
        <f>AG66-AH66</f>
        <v>3</v>
      </c>
      <c r="AJ66" s="156">
        <f>SUM(F65:F67,J65:J67,N65:N67,R65:R67,V65:V67)</f>
        <v>220</v>
      </c>
      <c r="AK66" s="156">
        <f>SUM(H65:H67,L65:L67,P65:P67,T65:T67,X65:X67)</f>
        <v>203</v>
      </c>
      <c r="AL66" s="159">
        <f>AJ66-AK66</f>
        <v>17</v>
      </c>
      <c r="AM66" s="145"/>
      <c r="AN66" s="101" t="s">
        <v>111</v>
      </c>
      <c r="AO66" s="102" t="s">
        <v>110</v>
      </c>
      <c r="AP66" s="485"/>
      <c r="AQ66" s="415"/>
      <c r="AR66" s="415"/>
      <c r="AS66" s="416"/>
      <c r="AT66" s="150">
        <v>21</v>
      </c>
      <c r="AU66" s="151" t="str">
        <f>IF(AT66="","","-")</f>
        <v>-</v>
      </c>
      <c r="AV66" s="160">
        <v>15</v>
      </c>
      <c r="AW66" s="455"/>
      <c r="AX66" s="150">
        <v>21</v>
      </c>
      <c r="AY66" s="151" t="str">
        <f t="shared" si="15"/>
        <v>-</v>
      </c>
      <c r="AZ66" s="152">
        <v>19</v>
      </c>
      <c r="BA66" s="455"/>
      <c r="BB66" s="150">
        <v>18</v>
      </c>
      <c r="BC66" s="151" t="str">
        <f t="shared" si="16"/>
        <v>-</v>
      </c>
      <c r="BD66" s="152">
        <v>21</v>
      </c>
      <c r="BE66" s="455"/>
      <c r="BF66" s="303">
        <v>21</v>
      </c>
      <c r="BG66" s="306" t="str">
        <f t="shared" si="17"/>
        <v>-</v>
      </c>
      <c r="BH66" s="307">
        <v>0</v>
      </c>
      <c r="BI66" s="466"/>
      <c r="BJ66" s="375"/>
      <c r="BK66" s="376"/>
      <c r="BL66" s="376"/>
      <c r="BM66" s="377"/>
      <c r="BN66" s="146"/>
      <c r="BO66" s="155">
        <f>COUNTIF(AP65:BI67,"○")</f>
        <v>3</v>
      </c>
      <c r="BP66" s="156">
        <f>COUNTIF(AP65:BI67,"×")</f>
        <v>1</v>
      </c>
      <c r="BQ66" s="157">
        <f>(IF((AP65&gt;AR65),1,0))+(IF((AP66&gt;AR66),1,0))+(IF((AP67&gt;AR67),1,0))+(IF((AT65&gt;AV65),1,0))+(IF((AT66&gt;AV66),1,0))+(IF((AT67&gt;AV67),1,0))+(IF((AX65&gt;AZ65),1,0))+(IF((AX66&gt;AZ66),1,0))+(IF((AX67&gt;AZ67),1,0))+(IF((BB65&gt;BD65),1,0))+(IF((BB66&gt;BD66),1,0))+(IF((BB67&gt;BD67),1,0))+(IF((BF65&gt;BH65),1,0))+(IF((BF66&gt;BH66),1,0))+(IF((BF67&gt;BH67),1,0))</f>
        <v>6</v>
      </c>
      <c r="BR66" s="158">
        <f>(IF((AP65&lt;AR65),1,0))+(IF((AP66&lt;AR66),1,0))+(IF((AP67&lt;AR67),1,0))+(IF((AT65&lt;AV65),1,0))+(IF((AT66&lt;AV66),1,0))+(IF((AT67&lt;AV67),1,0))+(IF((AX65&lt;AZ65),1,0))+(IF((AX66&lt;AZ66),1,0))+(IF((AX67&lt;AZ67),1,0))+(IF((BB65&lt;BD65),1,0))+(IF((BB66&lt;BD66),1,0))+(IF((BB67&lt;BD67),1,0))+(IF((BF65&lt;BH65),1,0))+(IF((BF66&lt;BH66),1,0))+(IF((BF67&lt;BH67),1,0))</f>
        <v>4</v>
      </c>
      <c r="BS66" s="161">
        <f>BQ66-BR66</f>
        <v>2</v>
      </c>
      <c r="BT66" s="156">
        <f>SUM(AP65:AP67,AT65:AT67,AX65:AX67,BB65:BB67,BF65:BF67)</f>
        <v>181</v>
      </c>
      <c r="BU66" s="156">
        <f>SUM(AR65:AR67,AV65:AV67,AZ65:AZ67,BD65:BD67,BH65:BH67)</f>
        <v>156</v>
      </c>
      <c r="BV66" s="159">
        <f>BT66-BU66</f>
        <v>25</v>
      </c>
    </row>
    <row r="67" spans="3:74" ht="13.05" customHeight="1" x14ac:dyDescent="0.15">
      <c r="C67" s="25"/>
      <c r="D67" s="335"/>
      <c r="E67" s="337" t="s">
        <v>96</v>
      </c>
      <c r="F67" s="486"/>
      <c r="G67" s="487"/>
      <c r="H67" s="487"/>
      <c r="I67" s="488"/>
      <c r="J67" s="162">
        <v>15</v>
      </c>
      <c r="K67" s="151" t="str">
        <f>IF(J67="","","-")</f>
        <v>-</v>
      </c>
      <c r="L67" s="163">
        <v>21</v>
      </c>
      <c r="M67" s="456"/>
      <c r="N67" s="162"/>
      <c r="O67" s="164" t="str">
        <f t="shared" si="12"/>
        <v/>
      </c>
      <c r="P67" s="163"/>
      <c r="Q67" s="455"/>
      <c r="R67" s="150">
        <v>23</v>
      </c>
      <c r="S67" s="151" t="str">
        <f t="shared" si="13"/>
        <v>-</v>
      </c>
      <c r="T67" s="152">
        <v>21</v>
      </c>
      <c r="U67" s="455"/>
      <c r="V67" s="150">
        <v>21</v>
      </c>
      <c r="W67" s="151" t="str">
        <f t="shared" si="14"/>
        <v>-</v>
      </c>
      <c r="X67" s="152">
        <v>13</v>
      </c>
      <c r="Y67" s="420"/>
      <c r="Z67" s="297">
        <f>AE66</f>
        <v>3</v>
      </c>
      <c r="AA67" s="298" t="s">
        <v>24</v>
      </c>
      <c r="AB67" s="298">
        <f>AF66</f>
        <v>1</v>
      </c>
      <c r="AC67" s="299" t="s">
        <v>21</v>
      </c>
      <c r="AD67" s="146"/>
      <c r="AE67" s="155"/>
      <c r="AF67" s="156"/>
      <c r="AG67" s="157"/>
      <c r="AH67" s="158"/>
      <c r="AI67" s="159"/>
      <c r="AJ67" s="156"/>
      <c r="AK67" s="156"/>
      <c r="AL67" s="159"/>
      <c r="AM67" s="25"/>
      <c r="AN67" s="101"/>
      <c r="AO67" s="103" t="s">
        <v>86</v>
      </c>
      <c r="AP67" s="486"/>
      <c r="AQ67" s="487"/>
      <c r="AR67" s="487"/>
      <c r="AS67" s="488"/>
      <c r="AT67" s="162">
        <v>21</v>
      </c>
      <c r="AU67" s="151" t="str">
        <f>IF(AT67="","","-")</f>
        <v>-</v>
      </c>
      <c r="AV67" s="163">
        <v>19</v>
      </c>
      <c r="AW67" s="456"/>
      <c r="AX67" s="162">
        <v>21</v>
      </c>
      <c r="AY67" s="164" t="str">
        <f t="shared" si="15"/>
        <v>-</v>
      </c>
      <c r="AZ67" s="163">
        <v>19</v>
      </c>
      <c r="BA67" s="455"/>
      <c r="BB67" s="150"/>
      <c r="BC67" s="151" t="str">
        <f t="shared" si="16"/>
        <v/>
      </c>
      <c r="BD67" s="152"/>
      <c r="BE67" s="455"/>
      <c r="BF67" s="303"/>
      <c r="BG67" s="306" t="str">
        <f t="shared" si="17"/>
        <v/>
      </c>
      <c r="BH67" s="307"/>
      <c r="BI67" s="466"/>
      <c r="BJ67" s="297">
        <f>BO66</f>
        <v>3</v>
      </c>
      <c r="BK67" s="298" t="s">
        <v>24</v>
      </c>
      <c r="BL67" s="298">
        <f>BP66</f>
        <v>1</v>
      </c>
      <c r="BM67" s="299" t="s">
        <v>21</v>
      </c>
      <c r="BN67" s="146"/>
      <c r="BO67" s="155"/>
      <c r="BP67" s="156"/>
      <c r="BQ67" s="157"/>
      <c r="BR67" s="158"/>
      <c r="BS67" s="159"/>
      <c r="BT67" s="156"/>
      <c r="BU67" s="156"/>
      <c r="BV67" s="159"/>
    </row>
    <row r="68" spans="3:74" ht="13.05" customHeight="1" x14ac:dyDescent="0.15">
      <c r="C68" s="54"/>
      <c r="D68" s="104" t="s">
        <v>97</v>
      </c>
      <c r="E68" s="105" t="s">
        <v>98</v>
      </c>
      <c r="F68" s="165">
        <f>IF(L65="","",L65)</f>
        <v>22</v>
      </c>
      <c r="G68" s="151" t="str">
        <f t="shared" ref="G68:G79" si="18">IF(F68="","","-")</f>
        <v>-</v>
      </c>
      <c r="H68" s="166">
        <f>IF(J65="","",J65)</f>
        <v>20</v>
      </c>
      <c r="I68" s="437" t="str">
        <f>IF(M65="","",IF(M65="○","×",IF(M65="×","○")))</f>
        <v>○</v>
      </c>
      <c r="J68" s="411"/>
      <c r="K68" s="412"/>
      <c r="L68" s="412"/>
      <c r="M68" s="413"/>
      <c r="N68" s="150">
        <v>21</v>
      </c>
      <c r="O68" s="151" t="str">
        <f t="shared" si="12"/>
        <v>-</v>
      </c>
      <c r="P68" s="152">
        <v>11</v>
      </c>
      <c r="Q68" s="460" t="str">
        <f>IF(N68&lt;&gt;"",IF(N68&gt;P68,IF(N69&gt;P69,"○",IF(N70&gt;P70,"○","×")),IF(N69&gt;P69,IF(N70&gt;P70,"○","×"),"×")),"")</f>
        <v>○</v>
      </c>
      <c r="R68" s="167">
        <v>21</v>
      </c>
      <c r="S68" s="168" t="str">
        <f t="shared" si="13"/>
        <v>-</v>
      </c>
      <c r="T68" s="169">
        <v>17</v>
      </c>
      <c r="U68" s="460" t="str">
        <f>IF(R68&lt;&gt;"",IF(R68&gt;T68,IF(R69&gt;T69,"○",IF(R70&gt;T70,"○","×")),IF(R69&gt;T69,IF(R70&gt;T70,"○","×"),"×")),"")</f>
        <v>○</v>
      </c>
      <c r="V68" s="167">
        <v>21</v>
      </c>
      <c r="W68" s="168" t="str">
        <f t="shared" si="14"/>
        <v>-</v>
      </c>
      <c r="X68" s="169">
        <v>10</v>
      </c>
      <c r="Y68" s="457" t="str">
        <f>IF(V68&lt;&gt;"",IF(V68&gt;X68,IF(V69&gt;X69,"○",IF(V70&gt;X70,"○","×")),IF(V69&gt;X69,IF(V70&gt;X70,"○","×"),"×")),"")</f>
        <v>○</v>
      </c>
      <c r="Z68" s="372" t="s">
        <v>335</v>
      </c>
      <c r="AA68" s="373"/>
      <c r="AB68" s="373"/>
      <c r="AC68" s="374"/>
      <c r="AD68" s="146"/>
      <c r="AE68" s="170"/>
      <c r="AF68" s="171"/>
      <c r="AG68" s="172"/>
      <c r="AH68" s="173"/>
      <c r="AI68" s="174"/>
      <c r="AJ68" s="171"/>
      <c r="AK68" s="171"/>
      <c r="AL68" s="174"/>
      <c r="AM68" s="145"/>
      <c r="AN68" s="104" t="s">
        <v>112</v>
      </c>
      <c r="AO68" s="102" t="s">
        <v>113</v>
      </c>
      <c r="AP68" s="165">
        <f>IF(AV65="","",AV65)</f>
        <v>21</v>
      </c>
      <c r="AQ68" s="151" t="str">
        <f t="shared" ref="AQ68:AQ79" si="19">IF(AP68="","","-")</f>
        <v>-</v>
      </c>
      <c r="AR68" s="166">
        <f>IF(AT65="","",AT65)</f>
        <v>8</v>
      </c>
      <c r="AS68" s="437" t="str">
        <f>IF(AW65="","",IF(AW65="○","×",IF(AW65="×","○")))</f>
        <v>×</v>
      </c>
      <c r="AT68" s="411"/>
      <c r="AU68" s="412"/>
      <c r="AV68" s="412"/>
      <c r="AW68" s="413"/>
      <c r="AX68" s="150">
        <v>22</v>
      </c>
      <c r="AY68" s="151" t="str">
        <f t="shared" si="15"/>
        <v>-</v>
      </c>
      <c r="AZ68" s="152">
        <v>24</v>
      </c>
      <c r="BA68" s="460" t="str">
        <f>IF(AX68&lt;&gt;"",IF(AX68&gt;AZ68,IF(AX69&gt;AZ69,"○",IF(AX70&gt;AZ70,"○","×")),IF(AX69&gt;AZ69,IF(AX70&gt;AZ70,"○","×"),"×")),"")</f>
        <v>×</v>
      </c>
      <c r="BB68" s="167">
        <v>14</v>
      </c>
      <c r="BC68" s="168" t="str">
        <f t="shared" si="16"/>
        <v>-</v>
      </c>
      <c r="BD68" s="169">
        <v>21</v>
      </c>
      <c r="BE68" s="460" t="str">
        <f>IF(BB68&lt;&gt;"",IF(BB68&gt;BD68,IF(BB69&gt;BD69,"○",IF(BB70&gt;BD70,"○","×")),IF(BB69&gt;BD69,IF(BB70&gt;BD70,"○","×"),"×")),"")</f>
        <v>×</v>
      </c>
      <c r="BF68" s="167">
        <v>21</v>
      </c>
      <c r="BG68" s="168" t="str">
        <f t="shared" si="17"/>
        <v>-</v>
      </c>
      <c r="BH68" s="169">
        <v>8</v>
      </c>
      <c r="BI68" s="457" t="str">
        <f>IF(BF68&lt;&gt;"",IF(BF68&gt;BH68,IF(BF69&gt;BH69,"○",IF(BF70&gt;BH70,"○","×")),IF(BF69&gt;BH69,IF(BF70&gt;BH70,"○","×"),"×")),"")</f>
        <v>○</v>
      </c>
      <c r="BJ68" s="372" t="s">
        <v>336</v>
      </c>
      <c r="BK68" s="373"/>
      <c r="BL68" s="373"/>
      <c r="BM68" s="374"/>
      <c r="BN68" s="146"/>
      <c r="BO68" s="170"/>
      <c r="BP68" s="171"/>
      <c r="BQ68" s="172"/>
      <c r="BR68" s="173"/>
      <c r="BS68" s="174"/>
      <c r="BT68" s="171"/>
      <c r="BU68" s="171"/>
      <c r="BV68" s="174"/>
    </row>
    <row r="69" spans="3:74" ht="13.05" customHeight="1" x14ac:dyDescent="0.15">
      <c r="C69" s="54"/>
      <c r="D69" s="101" t="s">
        <v>99</v>
      </c>
      <c r="E69" s="102" t="s">
        <v>98</v>
      </c>
      <c r="F69" s="165">
        <f>IF(L66="","",L66)</f>
        <v>17</v>
      </c>
      <c r="G69" s="151" t="str">
        <f t="shared" si="18"/>
        <v>-</v>
      </c>
      <c r="H69" s="166">
        <f>IF(J66="","",J66)</f>
        <v>21</v>
      </c>
      <c r="I69" s="438" t="str">
        <f>IF(K66="","",K66)</f>
        <v>-</v>
      </c>
      <c r="J69" s="414"/>
      <c r="K69" s="415"/>
      <c r="L69" s="415"/>
      <c r="M69" s="416"/>
      <c r="N69" s="150">
        <v>21</v>
      </c>
      <c r="O69" s="151" t="str">
        <f t="shared" si="12"/>
        <v>-</v>
      </c>
      <c r="P69" s="152">
        <v>18</v>
      </c>
      <c r="Q69" s="455"/>
      <c r="R69" s="150">
        <v>19</v>
      </c>
      <c r="S69" s="151" t="str">
        <f t="shared" si="13"/>
        <v>-</v>
      </c>
      <c r="T69" s="152">
        <v>21</v>
      </c>
      <c r="U69" s="455"/>
      <c r="V69" s="150">
        <v>21</v>
      </c>
      <c r="W69" s="151" t="str">
        <f t="shared" si="14"/>
        <v>-</v>
      </c>
      <c r="X69" s="152">
        <v>9</v>
      </c>
      <c r="Y69" s="420"/>
      <c r="Z69" s="375"/>
      <c r="AA69" s="376"/>
      <c r="AB69" s="376"/>
      <c r="AC69" s="377"/>
      <c r="AD69" s="146"/>
      <c r="AE69" s="155">
        <f>COUNTIF(F68:Y70,"○")</f>
        <v>4</v>
      </c>
      <c r="AF69" s="156">
        <f>COUNTIF(F68:Y70,"×")</f>
        <v>0</v>
      </c>
      <c r="AG69" s="157">
        <f>(IF((F68&gt;H68),1,0))+(IF((F69&gt;H69),1,0))+(IF((F70&gt;H70),1,0))+(IF((J68&gt;L68),1,0))+(IF((J69&gt;L69),1,0))+(IF((J70&gt;L70),1,0))+(IF((N68&gt;P68),1,0))+(IF((N69&gt;P69),1,0))+(IF((N70&gt;P70),1,0))+(IF((R68&gt;T68),1,0))+(IF((R69&gt;T69),1,0))+(IF((R70&gt;T70),1,0))+(IF((V68&gt;X68),1,0))+(IF((V69&gt;X69),1,0))+(IF((V70&gt;X70),1,0))</f>
        <v>8</v>
      </c>
      <c r="AH69" s="158">
        <f>(IF((F68&lt;H68),1,0))+(IF((F69&lt;H69),1,0))+(IF((F70&lt;H70),1,0))+(IF((J68&lt;L68),1,0))+(IF((J69&lt;L69),1,0))+(IF((J70&lt;L70),1,0))+(IF((N68&lt;P68),1,0))+(IF((N69&lt;P69),1,0))+(IF((N70&lt;P70),1,0))+(IF((R68&lt;T68),1,0))+(IF((R69&lt;T69),1,0))+(IF((R70&lt;T70),1,0))+(IF((V68&lt;X68),1,0))+(IF((V69&lt;X69),1,0))+(IF((V70&lt;X70),1,0))</f>
        <v>2</v>
      </c>
      <c r="AI69" s="161">
        <f>AG69-AH69</f>
        <v>6</v>
      </c>
      <c r="AJ69" s="156">
        <f>SUM(F68:F70,J68:J70,N68:N70,R68:R70,V68:V70)</f>
        <v>208</v>
      </c>
      <c r="AK69" s="156">
        <f>SUM(H68:H70,L68:L70,P68:P70,T68:T70,X68:X70)</f>
        <v>164</v>
      </c>
      <c r="AL69" s="159">
        <f>AJ69-AK69</f>
        <v>44</v>
      </c>
      <c r="AM69" s="145"/>
      <c r="AN69" s="101" t="s">
        <v>114</v>
      </c>
      <c r="AO69" s="102" t="s">
        <v>113</v>
      </c>
      <c r="AP69" s="165">
        <f>IF(AV66="","",AV66)</f>
        <v>15</v>
      </c>
      <c r="AQ69" s="151" t="str">
        <f t="shared" si="19"/>
        <v>-</v>
      </c>
      <c r="AR69" s="166">
        <f>IF(AT66="","",AT66)</f>
        <v>21</v>
      </c>
      <c r="AS69" s="438" t="str">
        <f>IF(AU66="","",AU66)</f>
        <v>-</v>
      </c>
      <c r="AT69" s="414"/>
      <c r="AU69" s="415"/>
      <c r="AV69" s="415"/>
      <c r="AW69" s="416"/>
      <c r="AX69" s="150">
        <v>17</v>
      </c>
      <c r="AY69" s="151" t="str">
        <f t="shared" si="15"/>
        <v>-</v>
      </c>
      <c r="AZ69" s="152">
        <v>21</v>
      </c>
      <c r="BA69" s="455"/>
      <c r="BB69" s="150">
        <v>14</v>
      </c>
      <c r="BC69" s="151" t="str">
        <f t="shared" si="16"/>
        <v>-</v>
      </c>
      <c r="BD69" s="152">
        <v>21</v>
      </c>
      <c r="BE69" s="455"/>
      <c r="BF69" s="150">
        <v>21</v>
      </c>
      <c r="BG69" s="151" t="str">
        <f t="shared" si="17"/>
        <v>-</v>
      </c>
      <c r="BH69" s="152">
        <v>11</v>
      </c>
      <c r="BI69" s="420"/>
      <c r="BJ69" s="375"/>
      <c r="BK69" s="376"/>
      <c r="BL69" s="376"/>
      <c r="BM69" s="377"/>
      <c r="BN69" s="146"/>
      <c r="BO69" s="155">
        <f>COUNTIF(AP68:BI70,"○")</f>
        <v>1</v>
      </c>
      <c r="BP69" s="156">
        <f>COUNTIF(AP68:BI70,"×")</f>
        <v>3</v>
      </c>
      <c r="BQ69" s="157">
        <f>(IF((AP68&gt;AR68),1,0))+(IF((AP69&gt;AR69),1,0))+(IF((AP70&gt;AR70),1,0))+(IF((AT68&gt;AV68),1,0))+(IF((AT69&gt;AV69),1,0))+(IF((AT70&gt;AV70),1,0))+(IF((AX68&gt;AZ68),1,0))+(IF((AX69&gt;AZ69),1,0))+(IF((AX70&gt;AZ70),1,0))+(IF((BB68&gt;BD68),1,0))+(IF((BB69&gt;BD69),1,0))+(IF((BB70&gt;BD70),1,0))+(IF((BF68&gt;BH68),1,0))+(IF((BF69&gt;BH69),1,0))+(IF((BF70&gt;BH70),1,0))</f>
        <v>3</v>
      </c>
      <c r="BR69" s="158">
        <f>(IF((AP68&lt;AR68),1,0))+(IF((AP69&lt;AR69),1,0))+(IF((AP70&lt;AR70),1,0))+(IF((AT68&lt;AV68),1,0))+(IF((AT69&lt;AV69),1,0))+(IF((AT70&lt;AV70),1,0))+(IF((AX68&lt;AZ68),1,0))+(IF((AX69&lt;AZ69),1,0))+(IF((AX70&lt;AZ70),1,0))+(IF((BB68&lt;BD68),1,0))+(IF((BB69&lt;BD69),1,0))+(IF((BB70&lt;BD70),1,0))+(IF((BF68&lt;BH68),1,0))+(IF((BF69&lt;BH69),1,0))+(IF((BF70&lt;BH70),1,0))</f>
        <v>6</v>
      </c>
      <c r="BS69" s="161">
        <f>BQ69-BR69</f>
        <v>-3</v>
      </c>
      <c r="BT69" s="156">
        <f>SUM(AP68:AP70,AT68:AT70,AX68:AX70,BB68:BB70,BF68:BF70)</f>
        <v>164</v>
      </c>
      <c r="BU69" s="156">
        <f>SUM(AR68:AR70,AV68:AV70,AZ68:AZ70,BD68:BD70,BH68:BH70)</f>
        <v>156</v>
      </c>
      <c r="BV69" s="159">
        <f>BT69-BU69</f>
        <v>8</v>
      </c>
    </row>
    <row r="70" spans="3:74" ht="13.05" customHeight="1" x14ac:dyDescent="0.15">
      <c r="C70" s="25"/>
      <c r="D70" s="106"/>
      <c r="E70" s="103" t="s">
        <v>100</v>
      </c>
      <c r="F70" s="175">
        <f>IF(L67="","",L67)</f>
        <v>21</v>
      </c>
      <c r="G70" s="151" t="str">
        <f t="shared" si="18"/>
        <v>-</v>
      </c>
      <c r="H70" s="176">
        <f>IF(J67="","",J67)</f>
        <v>15</v>
      </c>
      <c r="I70" s="481" t="str">
        <f>IF(K67="","",K67)</f>
        <v>-</v>
      </c>
      <c r="J70" s="489"/>
      <c r="K70" s="487"/>
      <c r="L70" s="487"/>
      <c r="M70" s="488"/>
      <c r="N70" s="162"/>
      <c r="O70" s="151" t="str">
        <f t="shared" si="12"/>
        <v/>
      </c>
      <c r="P70" s="163"/>
      <c r="Q70" s="456"/>
      <c r="R70" s="162">
        <v>24</v>
      </c>
      <c r="S70" s="164" t="str">
        <f t="shared" si="13"/>
        <v>-</v>
      </c>
      <c r="T70" s="163">
        <v>22</v>
      </c>
      <c r="U70" s="456"/>
      <c r="V70" s="162"/>
      <c r="W70" s="164" t="str">
        <f t="shared" si="14"/>
        <v/>
      </c>
      <c r="X70" s="163"/>
      <c r="Y70" s="420"/>
      <c r="Z70" s="297">
        <f>AE69</f>
        <v>4</v>
      </c>
      <c r="AA70" s="298" t="s">
        <v>24</v>
      </c>
      <c r="AB70" s="298">
        <f>AF69</f>
        <v>0</v>
      </c>
      <c r="AC70" s="299" t="s">
        <v>21</v>
      </c>
      <c r="AD70" s="146"/>
      <c r="AE70" s="177"/>
      <c r="AF70" s="178"/>
      <c r="AG70" s="179"/>
      <c r="AH70" s="180"/>
      <c r="AI70" s="181"/>
      <c r="AJ70" s="178"/>
      <c r="AK70" s="178"/>
      <c r="AL70" s="181"/>
      <c r="AM70" s="25"/>
      <c r="AN70" s="106"/>
      <c r="AO70" s="103" t="s">
        <v>87</v>
      </c>
      <c r="AP70" s="175">
        <f>IF(AV67="","",AV67)</f>
        <v>19</v>
      </c>
      <c r="AQ70" s="151" t="str">
        <f t="shared" si="19"/>
        <v>-</v>
      </c>
      <c r="AR70" s="176">
        <f>IF(AT67="","",AT67)</f>
        <v>21</v>
      </c>
      <c r="AS70" s="481" t="str">
        <f>IF(AU67="","",AU67)</f>
        <v>-</v>
      </c>
      <c r="AT70" s="489"/>
      <c r="AU70" s="487"/>
      <c r="AV70" s="487"/>
      <c r="AW70" s="488"/>
      <c r="AX70" s="162"/>
      <c r="AY70" s="151" t="str">
        <f t="shared" si="15"/>
        <v/>
      </c>
      <c r="AZ70" s="163"/>
      <c r="BA70" s="456"/>
      <c r="BB70" s="162"/>
      <c r="BC70" s="164" t="str">
        <f t="shared" si="16"/>
        <v/>
      </c>
      <c r="BD70" s="163"/>
      <c r="BE70" s="456"/>
      <c r="BF70" s="162"/>
      <c r="BG70" s="164" t="str">
        <f t="shared" si="17"/>
        <v/>
      </c>
      <c r="BH70" s="163"/>
      <c r="BI70" s="420"/>
      <c r="BJ70" s="297">
        <f>BO69</f>
        <v>1</v>
      </c>
      <c r="BK70" s="298" t="s">
        <v>24</v>
      </c>
      <c r="BL70" s="298">
        <f>BP69</f>
        <v>3</v>
      </c>
      <c r="BM70" s="299" t="s">
        <v>21</v>
      </c>
      <c r="BN70" s="146"/>
      <c r="BO70" s="177"/>
      <c r="BP70" s="178"/>
      <c r="BQ70" s="179"/>
      <c r="BR70" s="180"/>
      <c r="BS70" s="181"/>
      <c r="BT70" s="178"/>
      <c r="BU70" s="178"/>
      <c r="BV70" s="181"/>
    </row>
    <row r="71" spans="3:74" ht="13.05" customHeight="1" x14ac:dyDescent="0.15">
      <c r="C71" s="54"/>
      <c r="D71" s="101" t="s">
        <v>101</v>
      </c>
      <c r="E71" s="102" t="s">
        <v>80</v>
      </c>
      <c r="F71" s="165">
        <f>IF(P65="","",P65)</f>
        <v>18</v>
      </c>
      <c r="G71" s="168" t="str">
        <f t="shared" si="18"/>
        <v>-</v>
      </c>
      <c r="H71" s="166">
        <f>IF(N65="","",N65)</f>
        <v>21</v>
      </c>
      <c r="I71" s="437" t="str">
        <f>IF(Q65="","",IF(Q65="○","×",IF(Q65="×","○")))</f>
        <v>×</v>
      </c>
      <c r="J71" s="182">
        <f>IF(P68="","",P68)</f>
        <v>11</v>
      </c>
      <c r="K71" s="151" t="str">
        <f t="shared" ref="K71:K79" si="20">IF(J71="","","-")</f>
        <v>-</v>
      </c>
      <c r="L71" s="166">
        <f>IF(N68="","",N68)</f>
        <v>21</v>
      </c>
      <c r="M71" s="437" t="str">
        <f>IF(Q68="","",IF(Q68="○","×",IF(Q68="×","○")))</f>
        <v>×</v>
      </c>
      <c r="N71" s="411"/>
      <c r="O71" s="412"/>
      <c r="P71" s="412"/>
      <c r="Q71" s="413"/>
      <c r="R71" s="150">
        <v>19</v>
      </c>
      <c r="S71" s="151" t="str">
        <f t="shared" si="13"/>
        <v>-</v>
      </c>
      <c r="T71" s="152">
        <v>21</v>
      </c>
      <c r="U71" s="455" t="str">
        <f>IF(R71&lt;&gt;"",IF(R71&gt;T71,IF(R72&gt;T72,"○",IF(R73&gt;T73,"○","×")),IF(R72&gt;T72,IF(R73&gt;T73,"○","×"),"×")),"")</f>
        <v>×</v>
      </c>
      <c r="V71" s="150">
        <v>21</v>
      </c>
      <c r="W71" s="151" t="str">
        <f t="shared" si="14"/>
        <v>-</v>
      </c>
      <c r="X71" s="152">
        <v>10</v>
      </c>
      <c r="Y71" s="457" t="str">
        <f>IF(V71&lt;&gt;"",IF(V71&gt;X71,IF(V72&gt;X72,"○",IF(V73&gt;X73,"○","×")),IF(V72&gt;X72,IF(V73&gt;X73,"○","×"),"×")),"")</f>
        <v>○</v>
      </c>
      <c r="Z71" s="372" t="s">
        <v>336</v>
      </c>
      <c r="AA71" s="373"/>
      <c r="AB71" s="373"/>
      <c r="AC71" s="374"/>
      <c r="AD71" s="146"/>
      <c r="AE71" s="155"/>
      <c r="AF71" s="156"/>
      <c r="AG71" s="157"/>
      <c r="AH71" s="158"/>
      <c r="AI71" s="159"/>
      <c r="AJ71" s="156"/>
      <c r="AK71" s="156"/>
      <c r="AL71" s="159"/>
      <c r="AM71" s="145"/>
      <c r="AN71" s="101" t="s">
        <v>115</v>
      </c>
      <c r="AO71" s="102" t="s">
        <v>116</v>
      </c>
      <c r="AP71" s="165">
        <f>IF(AZ65="","",AZ65)</f>
        <v>21</v>
      </c>
      <c r="AQ71" s="168" t="str">
        <f t="shared" si="19"/>
        <v>-</v>
      </c>
      <c r="AR71" s="166">
        <f>IF(AX65="","",AX65)</f>
        <v>17</v>
      </c>
      <c r="AS71" s="437" t="str">
        <f>IF(BA65="","",IF(BA65="○","×",IF(BA65="×","○")))</f>
        <v>×</v>
      </c>
      <c r="AT71" s="182">
        <f>IF(AZ68="","",AZ68)</f>
        <v>24</v>
      </c>
      <c r="AU71" s="151" t="str">
        <f t="shared" ref="AU71:AU79" si="21">IF(AT71="","","-")</f>
        <v>-</v>
      </c>
      <c r="AV71" s="166">
        <f>IF(AX68="","",AX68)</f>
        <v>22</v>
      </c>
      <c r="AW71" s="437" t="str">
        <f>IF(BA68="","",IF(BA68="○","×",IF(BA68="×","○")))</f>
        <v>○</v>
      </c>
      <c r="AX71" s="411"/>
      <c r="AY71" s="412"/>
      <c r="AZ71" s="412"/>
      <c r="BA71" s="413"/>
      <c r="BB71" s="150">
        <v>21</v>
      </c>
      <c r="BC71" s="151" t="str">
        <f t="shared" si="16"/>
        <v>-</v>
      </c>
      <c r="BD71" s="152">
        <v>16</v>
      </c>
      <c r="BE71" s="455" t="str">
        <f>IF(BB71&lt;&gt;"",IF(BB71&gt;BD71,IF(BB72&gt;BD72,"○",IF(BB73&gt;BD73,"○","×")),IF(BB72&gt;BD72,IF(BB73&gt;BD73,"○","×"),"×")),"")</f>
        <v>○</v>
      </c>
      <c r="BF71" s="303">
        <v>21</v>
      </c>
      <c r="BG71" s="306" t="str">
        <f t="shared" si="17"/>
        <v>-</v>
      </c>
      <c r="BH71" s="307">
        <v>0</v>
      </c>
      <c r="BI71" s="465" t="str">
        <f>IF(BF71&lt;&gt;"",IF(BF71&gt;BH71,IF(BF72&gt;BH72,"○",IF(BF73&gt;BH73,"○","×")),IF(BF72&gt;BH72,IF(BF73&gt;BH73,"○","×"),"×")),"")</f>
        <v>○</v>
      </c>
      <c r="BJ71" s="372" t="s">
        <v>335</v>
      </c>
      <c r="BK71" s="373"/>
      <c r="BL71" s="373"/>
      <c r="BM71" s="374"/>
      <c r="BN71" s="146"/>
      <c r="BO71" s="155"/>
      <c r="BP71" s="156"/>
      <c r="BQ71" s="157"/>
      <c r="BR71" s="158"/>
      <c r="BS71" s="159"/>
      <c r="BT71" s="156"/>
      <c r="BU71" s="156"/>
      <c r="BV71" s="159"/>
    </row>
    <row r="72" spans="3:74" ht="13.05" customHeight="1" x14ac:dyDescent="0.15">
      <c r="C72" s="54"/>
      <c r="D72" s="101" t="s">
        <v>102</v>
      </c>
      <c r="E72" s="102" t="s">
        <v>82</v>
      </c>
      <c r="F72" s="165">
        <f>IF(P66="","",P66)</f>
        <v>19</v>
      </c>
      <c r="G72" s="151" t="str">
        <f t="shared" si="18"/>
        <v>-</v>
      </c>
      <c r="H72" s="166">
        <f>IF(N66="","",N66)</f>
        <v>21</v>
      </c>
      <c r="I72" s="438" t="str">
        <f>IF(K69="","",K69)</f>
        <v/>
      </c>
      <c r="J72" s="182">
        <f>IF(P69="","",P69)</f>
        <v>18</v>
      </c>
      <c r="K72" s="151" t="str">
        <f t="shared" si="20"/>
        <v>-</v>
      </c>
      <c r="L72" s="166">
        <f>IF(N69="","",N69)</f>
        <v>21</v>
      </c>
      <c r="M72" s="438" t="str">
        <f>IF(O69="","",O69)</f>
        <v>-</v>
      </c>
      <c r="N72" s="414"/>
      <c r="O72" s="415"/>
      <c r="P72" s="415"/>
      <c r="Q72" s="416"/>
      <c r="R72" s="150">
        <v>21</v>
      </c>
      <c r="S72" s="151" t="str">
        <f t="shared" si="13"/>
        <v>-</v>
      </c>
      <c r="T72" s="152">
        <v>19</v>
      </c>
      <c r="U72" s="455"/>
      <c r="V72" s="150">
        <v>21</v>
      </c>
      <c r="W72" s="151" t="str">
        <f t="shared" si="14"/>
        <v>-</v>
      </c>
      <c r="X72" s="152">
        <v>14</v>
      </c>
      <c r="Y72" s="420"/>
      <c r="Z72" s="375"/>
      <c r="AA72" s="376"/>
      <c r="AB72" s="376"/>
      <c r="AC72" s="377"/>
      <c r="AD72" s="146"/>
      <c r="AE72" s="155">
        <f>COUNTIF(F71:Y73,"○")</f>
        <v>1</v>
      </c>
      <c r="AF72" s="156">
        <f>COUNTIF(F71:Y73,"×")</f>
        <v>3</v>
      </c>
      <c r="AG72" s="157">
        <f>(IF((F71&gt;H71),1,0))+(IF((F72&gt;H72),1,0))+(IF((F73&gt;H73),1,0))+(IF((J71&gt;L71),1,0))+(IF((J72&gt;L72),1,0))+(IF((J73&gt;L73),1,0))+(IF((N71&gt;P71),1,0))+(IF((N72&gt;P72),1,0))+(IF((N73&gt;P73),1,0))+(IF((R71&gt;T71),1,0))+(IF((R72&gt;T72),1,0))+(IF((R73&gt;T73),1,0))+(IF((V71&gt;X71),1,0))+(IF((V72&gt;X72),1,0))+(IF((V73&gt;X73),1,0))</f>
        <v>3</v>
      </c>
      <c r="AH72" s="158">
        <f>(IF((F71&lt;H71),1,0))+(IF((F72&lt;H72),1,0))+(IF((F73&lt;H73),1,0))+(IF((J71&lt;L71),1,0))+(IF((J72&lt;L72),1,0))+(IF((J73&lt;L73),1,0))+(IF((N71&lt;P71),1,0))+(IF((N72&lt;P72),1,0))+(IF((N73&lt;P73),1,0))+(IF((R71&lt;T71),1,0))+(IF((R72&lt;T72),1,0))+(IF((R73&lt;T73),1,0))+(IF((V71&lt;X71),1,0))+(IF((V72&lt;X72),1,0))+(IF((V73&lt;X73),1,0))</f>
        <v>6</v>
      </c>
      <c r="AI72" s="161">
        <f>AG72-AH72</f>
        <v>-3</v>
      </c>
      <c r="AJ72" s="156">
        <f>SUM(F71:F73,J71:J73,N71:N73,R71:R73,V71:V73)</f>
        <v>163</v>
      </c>
      <c r="AK72" s="156">
        <f>SUM(H71:H73,L71:L73,P71:P73,T71:T73,X71:X73)</f>
        <v>169</v>
      </c>
      <c r="AL72" s="159">
        <f>AJ72-AK72</f>
        <v>-6</v>
      </c>
      <c r="AM72" s="145"/>
      <c r="AN72" s="101" t="s">
        <v>117</v>
      </c>
      <c r="AO72" s="102" t="s">
        <v>118</v>
      </c>
      <c r="AP72" s="165">
        <f>IF(AZ66="","",AZ66)</f>
        <v>19</v>
      </c>
      <c r="AQ72" s="151" t="str">
        <f t="shared" si="19"/>
        <v>-</v>
      </c>
      <c r="AR72" s="166">
        <f>IF(AX66="","",AX66)</f>
        <v>21</v>
      </c>
      <c r="AS72" s="438" t="str">
        <f>IF(AU69="","",AU69)</f>
        <v/>
      </c>
      <c r="AT72" s="182">
        <f>IF(AZ69="","",AZ69)</f>
        <v>21</v>
      </c>
      <c r="AU72" s="151" t="str">
        <f t="shared" si="21"/>
        <v>-</v>
      </c>
      <c r="AV72" s="166">
        <f>IF(AX69="","",AX69)</f>
        <v>17</v>
      </c>
      <c r="AW72" s="438" t="str">
        <f>IF(AY69="","",AY69)</f>
        <v>-</v>
      </c>
      <c r="AX72" s="414"/>
      <c r="AY72" s="415"/>
      <c r="AZ72" s="415"/>
      <c r="BA72" s="416"/>
      <c r="BB72" s="150">
        <v>21</v>
      </c>
      <c r="BC72" s="151" t="str">
        <f t="shared" si="16"/>
        <v>-</v>
      </c>
      <c r="BD72" s="152">
        <v>18</v>
      </c>
      <c r="BE72" s="455"/>
      <c r="BF72" s="303">
        <v>21</v>
      </c>
      <c r="BG72" s="306" t="str">
        <f t="shared" si="17"/>
        <v>-</v>
      </c>
      <c r="BH72" s="307">
        <v>0</v>
      </c>
      <c r="BI72" s="466"/>
      <c r="BJ72" s="375"/>
      <c r="BK72" s="376"/>
      <c r="BL72" s="376"/>
      <c r="BM72" s="377"/>
      <c r="BN72" s="146"/>
      <c r="BO72" s="155">
        <f>COUNTIF(AP71:BI73,"○")</f>
        <v>3</v>
      </c>
      <c r="BP72" s="156">
        <f>COUNTIF(AP71:BI73,"×")</f>
        <v>1</v>
      </c>
      <c r="BQ72" s="157">
        <f>(IF((AP71&gt;AR71),1,0))+(IF((AP72&gt;AR72),1,0))+(IF((AP73&gt;AR73),1,0))+(IF((AT71&gt;AV71),1,0))+(IF((AT72&gt;AV72),1,0))+(IF((AT73&gt;AV73),1,0))+(IF((AX71&gt;AZ71),1,0))+(IF((AX72&gt;AZ72),1,0))+(IF((AX73&gt;AZ73),1,0))+(IF((BB71&gt;BD71),1,0))+(IF((BB72&gt;BD72),1,0))+(IF((BB73&gt;BD73),1,0))+(IF((BF71&gt;BH71),1,0))+(IF((BF72&gt;BH72),1,0))+(IF((BF73&gt;BH73),1,0))</f>
        <v>7</v>
      </c>
      <c r="BR72" s="158">
        <f>(IF((AP71&lt;AR71),1,0))+(IF((AP72&lt;AR72),1,0))+(IF((AP73&lt;AR73),1,0))+(IF((AT71&lt;AV71),1,0))+(IF((AT72&lt;AV72),1,0))+(IF((AT73&lt;AV73),1,0))+(IF((AX71&lt;AZ71),1,0))+(IF((AX72&lt;AZ72),1,0))+(IF((AX73&lt;AZ73),1,0))+(IF((BB71&lt;BD71),1,0))+(IF((BB72&lt;BD72),1,0))+(IF((BB73&lt;BD73),1,0))+(IF((BF71&lt;BH71),1,0))+(IF((BF72&lt;BH72),1,0))+(IF((BF73&lt;BH73),1,0))</f>
        <v>2</v>
      </c>
      <c r="BS72" s="161">
        <f>BQ72-BR72</f>
        <v>5</v>
      </c>
      <c r="BT72" s="156">
        <f>SUM(AP71:AP73,AT71:AT73,AX71:AX73,BB71:BB73,BF71:BF73)</f>
        <v>188</v>
      </c>
      <c r="BU72" s="156">
        <f>SUM(AR71:AR73,AV71:AV73,AZ71:AZ73,BD71:BD73,BH71:BH73)</f>
        <v>132</v>
      </c>
      <c r="BV72" s="159">
        <f>BT72-BU72</f>
        <v>56</v>
      </c>
    </row>
    <row r="73" spans="3:74" ht="13.05" customHeight="1" x14ac:dyDescent="0.15">
      <c r="C73" s="25"/>
      <c r="D73" s="106"/>
      <c r="E73" s="103" t="s">
        <v>87</v>
      </c>
      <c r="F73" s="165" t="str">
        <f>IF(P67="","",P67)</f>
        <v/>
      </c>
      <c r="G73" s="151" t="str">
        <f t="shared" si="18"/>
        <v/>
      </c>
      <c r="H73" s="166" t="str">
        <f>IF(N67="","",N67)</f>
        <v/>
      </c>
      <c r="I73" s="438" t="str">
        <f>IF(K70="","",K70)</f>
        <v/>
      </c>
      <c r="J73" s="182" t="str">
        <f>IF(P70="","",P70)</f>
        <v/>
      </c>
      <c r="K73" s="151" t="str">
        <f t="shared" si="20"/>
        <v/>
      </c>
      <c r="L73" s="166" t="str">
        <f>IF(N70="","",N70)</f>
        <v/>
      </c>
      <c r="M73" s="438" t="str">
        <f>IF(O70="","",O70)</f>
        <v/>
      </c>
      <c r="N73" s="414"/>
      <c r="O73" s="415"/>
      <c r="P73" s="415"/>
      <c r="Q73" s="416"/>
      <c r="R73" s="150">
        <v>15</v>
      </c>
      <c r="S73" s="151" t="str">
        <f t="shared" si="13"/>
        <v>-</v>
      </c>
      <c r="T73" s="152">
        <v>21</v>
      </c>
      <c r="U73" s="456"/>
      <c r="V73" s="150"/>
      <c r="W73" s="151" t="str">
        <f t="shared" si="14"/>
        <v/>
      </c>
      <c r="X73" s="152"/>
      <c r="Y73" s="421"/>
      <c r="Z73" s="297">
        <f>AE72</f>
        <v>1</v>
      </c>
      <c r="AA73" s="298" t="s">
        <v>24</v>
      </c>
      <c r="AB73" s="298">
        <f>AF72</f>
        <v>3</v>
      </c>
      <c r="AC73" s="299" t="s">
        <v>21</v>
      </c>
      <c r="AD73" s="146"/>
      <c r="AE73" s="155"/>
      <c r="AF73" s="156"/>
      <c r="AG73" s="157"/>
      <c r="AH73" s="158"/>
      <c r="AI73" s="159"/>
      <c r="AJ73" s="156"/>
      <c r="AK73" s="156"/>
      <c r="AL73" s="159"/>
      <c r="AM73" s="25"/>
      <c r="AN73" s="106"/>
      <c r="AO73" s="103" t="s">
        <v>90</v>
      </c>
      <c r="AP73" s="165">
        <f>IF(AZ67="","",AZ67)</f>
        <v>19</v>
      </c>
      <c r="AQ73" s="151" t="str">
        <f t="shared" si="19"/>
        <v>-</v>
      </c>
      <c r="AR73" s="166">
        <f>IF(AX67="","",AX67)</f>
        <v>21</v>
      </c>
      <c r="AS73" s="438" t="str">
        <f>IF(AU70="","",AU70)</f>
        <v/>
      </c>
      <c r="AT73" s="182" t="str">
        <f>IF(AZ70="","",AZ70)</f>
        <v/>
      </c>
      <c r="AU73" s="151" t="str">
        <f t="shared" si="21"/>
        <v/>
      </c>
      <c r="AV73" s="166" t="str">
        <f>IF(AX70="","",AX70)</f>
        <v/>
      </c>
      <c r="AW73" s="438" t="str">
        <f>IF(AY70="","",AY70)</f>
        <v/>
      </c>
      <c r="AX73" s="414"/>
      <c r="AY73" s="415"/>
      <c r="AZ73" s="415"/>
      <c r="BA73" s="416"/>
      <c r="BB73" s="150"/>
      <c r="BC73" s="151" t="str">
        <f t="shared" si="16"/>
        <v/>
      </c>
      <c r="BD73" s="152"/>
      <c r="BE73" s="456"/>
      <c r="BF73" s="303"/>
      <c r="BG73" s="306" t="str">
        <f t="shared" si="17"/>
        <v/>
      </c>
      <c r="BH73" s="307"/>
      <c r="BI73" s="467"/>
      <c r="BJ73" s="297">
        <f>BO72</f>
        <v>3</v>
      </c>
      <c r="BK73" s="298" t="s">
        <v>24</v>
      </c>
      <c r="BL73" s="298">
        <f>BP72</f>
        <v>1</v>
      </c>
      <c r="BM73" s="299" t="s">
        <v>21</v>
      </c>
      <c r="BN73" s="146"/>
      <c r="BO73" s="155"/>
      <c r="BP73" s="156"/>
      <c r="BQ73" s="157"/>
      <c r="BR73" s="158"/>
      <c r="BS73" s="159"/>
      <c r="BT73" s="156"/>
      <c r="BU73" s="156"/>
      <c r="BV73" s="159"/>
    </row>
    <row r="74" spans="3:74" ht="13.05" customHeight="1" x14ac:dyDescent="0.15">
      <c r="C74" s="54"/>
      <c r="D74" s="104" t="s">
        <v>106</v>
      </c>
      <c r="E74" s="107" t="s">
        <v>107</v>
      </c>
      <c r="F74" s="183">
        <f>IF(T65="","",T65)</f>
        <v>22</v>
      </c>
      <c r="G74" s="168" t="str">
        <f t="shared" si="18"/>
        <v>-</v>
      </c>
      <c r="H74" s="184">
        <f>IF(R65="","",R65)</f>
        <v>20</v>
      </c>
      <c r="I74" s="458" t="str">
        <f>IF(U65="","",IF(U65="○","×",IF(U65="×","○")))</f>
        <v>×</v>
      </c>
      <c r="J74" s="185">
        <f>IF(T68="","",T68)</f>
        <v>17</v>
      </c>
      <c r="K74" s="168" t="str">
        <f t="shared" si="20"/>
        <v>-</v>
      </c>
      <c r="L74" s="184">
        <f>IF(R68="","",R68)</f>
        <v>21</v>
      </c>
      <c r="M74" s="437" t="str">
        <f>IF(U68="","",IF(U68="○","×",IF(U68="×","○")))</f>
        <v>×</v>
      </c>
      <c r="N74" s="184">
        <f>IF(T71="","",T71)</f>
        <v>21</v>
      </c>
      <c r="O74" s="168" t="str">
        <f t="shared" ref="O74:O79" si="22">IF(N74="","","-")</f>
        <v>-</v>
      </c>
      <c r="P74" s="184">
        <f>IF(R71="","",R71)</f>
        <v>19</v>
      </c>
      <c r="Q74" s="437" t="str">
        <f>IF(U71="","",IF(U71="○","×",IF(U71="×","○")))</f>
        <v>○</v>
      </c>
      <c r="R74" s="411"/>
      <c r="S74" s="412"/>
      <c r="T74" s="412"/>
      <c r="U74" s="413"/>
      <c r="V74" s="167">
        <v>22</v>
      </c>
      <c r="W74" s="168" t="str">
        <f t="shared" si="14"/>
        <v>-</v>
      </c>
      <c r="X74" s="169">
        <v>20</v>
      </c>
      <c r="Y74" s="420" t="str">
        <f>IF(V74&lt;&gt;"",IF(V74&gt;X74,IF(V75&gt;X75,"○",IF(V76&gt;X76,"○","×")),IF(V75&gt;X75,IF(V76&gt;X76,"○","×"),"×")),"")</f>
        <v>○</v>
      </c>
      <c r="Z74" s="372" t="s">
        <v>337</v>
      </c>
      <c r="AA74" s="373"/>
      <c r="AB74" s="373"/>
      <c r="AC74" s="374"/>
      <c r="AD74" s="146"/>
      <c r="AE74" s="170"/>
      <c r="AF74" s="171"/>
      <c r="AG74" s="172"/>
      <c r="AH74" s="173"/>
      <c r="AI74" s="174"/>
      <c r="AJ74" s="171"/>
      <c r="AK74" s="171"/>
      <c r="AL74" s="174"/>
      <c r="AM74" s="145"/>
      <c r="AN74" s="104" t="s">
        <v>119</v>
      </c>
      <c r="AO74" s="107" t="s">
        <v>120</v>
      </c>
      <c r="AP74" s="183">
        <f>IF(BD65="","",BD65)</f>
        <v>21</v>
      </c>
      <c r="AQ74" s="168" t="str">
        <f t="shared" si="19"/>
        <v>-</v>
      </c>
      <c r="AR74" s="184">
        <f>IF(BB65="","",BB65)</f>
        <v>12</v>
      </c>
      <c r="AS74" s="458" t="str">
        <f>IF(BE65="","",IF(BE65="○","×",IF(BE65="×","○")))</f>
        <v>○</v>
      </c>
      <c r="AT74" s="185">
        <f>IF(BD68="","",BD68)</f>
        <v>21</v>
      </c>
      <c r="AU74" s="168" t="str">
        <f t="shared" si="21"/>
        <v>-</v>
      </c>
      <c r="AV74" s="184">
        <f>IF(BB68="","",BB68)</f>
        <v>14</v>
      </c>
      <c r="AW74" s="437" t="str">
        <f>IF(BE68="","",IF(BE68="○","×",IF(BE68="×","○")))</f>
        <v>○</v>
      </c>
      <c r="AX74" s="184">
        <f>IF(BD71="","",BD71)</f>
        <v>16</v>
      </c>
      <c r="AY74" s="168" t="str">
        <f t="shared" ref="AY74:AY79" si="23">IF(AX74="","","-")</f>
        <v>-</v>
      </c>
      <c r="AZ74" s="184">
        <f>IF(BB71="","",BB71)</f>
        <v>21</v>
      </c>
      <c r="BA74" s="437" t="str">
        <f>IF(BE71="","",IF(BE71="○","×",IF(BE71="×","○")))</f>
        <v>×</v>
      </c>
      <c r="BB74" s="411"/>
      <c r="BC74" s="412"/>
      <c r="BD74" s="412"/>
      <c r="BE74" s="413"/>
      <c r="BF74" s="308">
        <v>21</v>
      </c>
      <c r="BG74" s="309" t="str">
        <f t="shared" si="17"/>
        <v>-</v>
      </c>
      <c r="BH74" s="310">
        <v>0</v>
      </c>
      <c r="BI74" s="466" t="str">
        <f>IF(BF74&lt;&gt;"",IF(BF74&gt;BH74,IF(BF75&gt;BH75,"○",IF(BF76&gt;BH76,"○","×")),IF(BF75&gt;BH75,IF(BF76&gt;BH76,"○","×"),"×")),"")</f>
        <v>○</v>
      </c>
      <c r="BJ74" s="372" t="s">
        <v>338</v>
      </c>
      <c r="BK74" s="373"/>
      <c r="BL74" s="373"/>
      <c r="BM74" s="374"/>
      <c r="BN74" s="146"/>
      <c r="BO74" s="170"/>
      <c r="BP74" s="171"/>
      <c r="BQ74" s="172"/>
      <c r="BR74" s="173"/>
      <c r="BS74" s="174"/>
      <c r="BT74" s="171"/>
      <c r="BU74" s="171"/>
      <c r="BV74" s="174"/>
    </row>
    <row r="75" spans="3:74" ht="13.05" customHeight="1" x14ac:dyDescent="0.15">
      <c r="C75" s="54"/>
      <c r="D75" s="101" t="s">
        <v>108</v>
      </c>
      <c r="E75" s="108" t="s">
        <v>107</v>
      </c>
      <c r="F75" s="165">
        <f>IF(T66="","",T66)</f>
        <v>16</v>
      </c>
      <c r="G75" s="151" t="str">
        <f t="shared" si="18"/>
        <v>-</v>
      </c>
      <c r="H75" s="166">
        <f>IF(R66="","",R66)</f>
        <v>21</v>
      </c>
      <c r="I75" s="459" t="str">
        <f>IF(K72="","",K72)</f>
        <v>-</v>
      </c>
      <c r="J75" s="182">
        <f>IF(T69="","",T69)</f>
        <v>21</v>
      </c>
      <c r="K75" s="151" t="str">
        <f t="shared" si="20"/>
        <v>-</v>
      </c>
      <c r="L75" s="166">
        <f>IF(R69="","",R69)</f>
        <v>19</v>
      </c>
      <c r="M75" s="438" t="str">
        <f>IF(O72="","",O72)</f>
        <v/>
      </c>
      <c r="N75" s="166">
        <f>IF(T72="","",T72)</f>
        <v>19</v>
      </c>
      <c r="O75" s="151" t="str">
        <f t="shared" si="22"/>
        <v>-</v>
      </c>
      <c r="P75" s="166">
        <f>IF(R72="","",R72)</f>
        <v>21</v>
      </c>
      <c r="Q75" s="438" t="str">
        <f>IF(S72="","",S72)</f>
        <v>-</v>
      </c>
      <c r="R75" s="414"/>
      <c r="S75" s="415"/>
      <c r="T75" s="415"/>
      <c r="U75" s="416"/>
      <c r="V75" s="150">
        <v>21</v>
      </c>
      <c r="W75" s="151" t="str">
        <f t="shared" si="14"/>
        <v>-</v>
      </c>
      <c r="X75" s="152">
        <v>15</v>
      </c>
      <c r="Y75" s="420"/>
      <c r="Z75" s="375"/>
      <c r="AA75" s="376"/>
      <c r="AB75" s="376"/>
      <c r="AC75" s="377"/>
      <c r="AD75" s="146"/>
      <c r="AE75" s="155">
        <f>COUNTIF(F74:Y76,"○")</f>
        <v>2</v>
      </c>
      <c r="AF75" s="156">
        <f>COUNTIF(F74:Y76,"×")</f>
        <v>2</v>
      </c>
      <c r="AG75" s="157">
        <f>(IF((F74&gt;H74),1,0))+(IF((F75&gt;H75),1,0))+(IF((F76&gt;H76),1,0))+(IF((J74&gt;L74),1,0))+(IF((J75&gt;L75),1,0))+(IF((J76&gt;L76),1,0))+(IF((N74&gt;P74),1,0))+(IF((N75&gt;P75),1,0))+(IF((N76&gt;P76),1,0))+(IF((R74&gt;T74),1,0))+(IF((R75&gt;T75),1,0))+(IF((R76&gt;T76),1,0))+(IF((V74&gt;X74),1,0))+(IF((V75&gt;X75),1,0))+(IF((V76&gt;X76),1,0))</f>
        <v>6</v>
      </c>
      <c r="AH75" s="158">
        <f>(IF((F74&lt;H74),1,0))+(IF((F75&lt;H75),1,0))+(IF((F76&lt;H76),1,0))+(IF((J74&lt;L74),1,0))+(IF((J75&lt;L75),1,0))+(IF((J76&lt;L76),1,0))+(IF((N74&lt;P74),1,0))+(IF((N75&lt;P75),1,0))+(IF((N76&lt;P76),1,0))+(IF((R74&lt;T74),1,0))+(IF((R75&lt;T75),1,0))+(IF((R76&lt;T76),1,0))+(IF((V74&lt;X74),1,0))+(IF((V75&lt;X75),1,0))+(IF((V76&lt;X76),1,0))</f>
        <v>5</v>
      </c>
      <c r="AI75" s="161">
        <f>AG75-AH75</f>
        <v>1</v>
      </c>
      <c r="AJ75" s="156">
        <f>SUM(F74:F76,J74:J76,N74:N76,R74:R76,V74:V76)</f>
        <v>223</v>
      </c>
      <c r="AK75" s="156">
        <f>SUM(H74:H76,L74:L76,P74:P76,T74:T76,X74:X76)</f>
        <v>218</v>
      </c>
      <c r="AL75" s="159">
        <f>AJ75-AK75</f>
        <v>5</v>
      </c>
      <c r="AM75" s="145"/>
      <c r="AN75" s="101" t="s">
        <v>121</v>
      </c>
      <c r="AO75" s="108" t="s">
        <v>122</v>
      </c>
      <c r="AP75" s="165">
        <f>IF(BD66="","",BD66)</f>
        <v>21</v>
      </c>
      <c r="AQ75" s="151" t="str">
        <f t="shared" si="19"/>
        <v>-</v>
      </c>
      <c r="AR75" s="166">
        <f>IF(BB66="","",BB66)</f>
        <v>18</v>
      </c>
      <c r="AS75" s="459" t="str">
        <f>IF(AU72="","",AU72)</f>
        <v>-</v>
      </c>
      <c r="AT75" s="182">
        <f>IF(BD69="","",BD69)</f>
        <v>21</v>
      </c>
      <c r="AU75" s="151" t="str">
        <f t="shared" si="21"/>
        <v>-</v>
      </c>
      <c r="AV75" s="166">
        <f>IF(BB69="","",BB69)</f>
        <v>14</v>
      </c>
      <c r="AW75" s="438" t="str">
        <f>IF(AY72="","",AY72)</f>
        <v/>
      </c>
      <c r="AX75" s="166">
        <f>IF(BD72="","",BD72)</f>
        <v>18</v>
      </c>
      <c r="AY75" s="151" t="str">
        <f t="shared" si="23"/>
        <v>-</v>
      </c>
      <c r="AZ75" s="166">
        <f>IF(BB72="","",BB72)</f>
        <v>21</v>
      </c>
      <c r="BA75" s="438" t="str">
        <f>IF(BC72="","",BC72)</f>
        <v>-</v>
      </c>
      <c r="BB75" s="414"/>
      <c r="BC75" s="415"/>
      <c r="BD75" s="415"/>
      <c r="BE75" s="416"/>
      <c r="BF75" s="303">
        <v>21</v>
      </c>
      <c r="BG75" s="306" t="str">
        <f t="shared" si="17"/>
        <v>-</v>
      </c>
      <c r="BH75" s="307">
        <v>0</v>
      </c>
      <c r="BI75" s="466"/>
      <c r="BJ75" s="375"/>
      <c r="BK75" s="376"/>
      <c r="BL75" s="376"/>
      <c r="BM75" s="377"/>
      <c r="BN75" s="146"/>
      <c r="BO75" s="155">
        <f>COUNTIF(AP74:BI76,"○")</f>
        <v>3</v>
      </c>
      <c r="BP75" s="156">
        <f>COUNTIF(AP74:BI76,"×")</f>
        <v>1</v>
      </c>
      <c r="BQ75" s="157">
        <f>(IF((AP74&gt;AR74),1,0))+(IF((AP75&gt;AR75),1,0))+(IF((AP76&gt;AR76),1,0))+(IF((AT74&gt;AV74),1,0))+(IF((AT75&gt;AV75),1,0))+(IF((AT76&gt;AV76),1,0))+(IF((AX74&gt;AZ74),1,0))+(IF((AX75&gt;AZ75),1,0))+(IF((AX76&gt;AZ76),1,0))+(IF((BB74&gt;BD74),1,0))+(IF((BB75&gt;BD75),1,0))+(IF((BB76&gt;BD76),1,0))+(IF((BF74&gt;BH74),1,0))+(IF((BF75&gt;BH75),1,0))+(IF((BF76&gt;BH76),1,0))</f>
        <v>6</v>
      </c>
      <c r="BR75" s="158">
        <f>(IF((AP74&lt;AR74),1,0))+(IF((AP75&lt;AR75),1,0))+(IF((AP76&lt;AR76),1,0))+(IF((AT74&lt;AV74),1,0))+(IF((AT75&lt;AV75),1,0))+(IF((AT76&lt;AV76),1,0))+(IF((AX74&lt;AZ74),1,0))+(IF((AX75&lt;AZ75),1,0))+(IF((AX76&lt;AZ76),1,0))+(IF((BB74&lt;BD74),1,0))+(IF((BB75&lt;BD75),1,0))+(IF((BB76&lt;BD76),1,0))+(IF((BF74&lt;BH74),1,0))+(IF((BF75&lt;BH75),1,0))+(IF((BF76&lt;BH76),1,0))</f>
        <v>2</v>
      </c>
      <c r="BS75" s="161">
        <f>BQ75-BR75</f>
        <v>4</v>
      </c>
      <c r="BT75" s="156">
        <f>SUM(AP74:AP76,AT74:AT76,AX74:AX76,BB74:BB76,BF74:BF76)</f>
        <v>160</v>
      </c>
      <c r="BU75" s="156">
        <f>SUM(AR74:AR76,AV74:AV76,AZ74:AZ76,BD74:BD76,BH74:BH76)</f>
        <v>100</v>
      </c>
      <c r="BV75" s="159">
        <f>BT75-BU75</f>
        <v>60</v>
      </c>
    </row>
    <row r="76" spans="3:74" ht="13.05" customHeight="1" x14ac:dyDescent="0.15">
      <c r="C76" s="25"/>
      <c r="D76" s="106"/>
      <c r="E76" s="103" t="s">
        <v>90</v>
      </c>
      <c r="F76" s="165">
        <f>IF(T67="","",T67)</f>
        <v>21</v>
      </c>
      <c r="G76" s="151" t="str">
        <f t="shared" si="18"/>
        <v>-</v>
      </c>
      <c r="H76" s="166">
        <f>IF(R67="","",R67)</f>
        <v>23</v>
      </c>
      <c r="I76" s="459" t="str">
        <f>IF(K73="","",K73)</f>
        <v/>
      </c>
      <c r="J76" s="182">
        <f>IF(T70="","",T70)</f>
        <v>22</v>
      </c>
      <c r="K76" s="151" t="str">
        <f t="shared" si="20"/>
        <v>-</v>
      </c>
      <c r="L76" s="166">
        <f>IF(R70="","",R70)</f>
        <v>24</v>
      </c>
      <c r="M76" s="438" t="str">
        <f>IF(O73="","",O73)</f>
        <v/>
      </c>
      <c r="N76" s="166">
        <f>IF(T73="","",T73)</f>
        <v>21</v>
      </c>
      <c r="O76" s="151" t="str">
        <f t="shared" si="22"/>
        <v>-</v>
      </c>
      <c r="P76" s="166">
        <f>IF(R73="","",R73)</f>
        <v>15</v>
      </c>
      <c r="Q76" s="438" t="str">
        <f>IF(S73="","",S73)</f>
        <v>-</v>
      </c>
      <c r="R76" s="414"/>
      <c r="S76" s="415"/>
      <c r="T76" s="415"/>
      <c r="U76" s="416"/>
      <c r="V76" s="150"/>
      <c r="W76" s="151" t="str">
        <f t="shared" si="14"/>
        <v/>
      </c>
      <c r="X76" s="152"/>
      <c r="Y76" s="421"/>
      <c r="Z76" s="297">
        <f>AE75</f>
        <v>2</v>
      </c>
      <c r="AA76" s="298" t="s">
        <v>24</v>
      </c>
      <c r="AB76" s="298">
        <f>AF75</f>
        <v>2</v>
      </c>
      <c r="AC76" s="299" t="s">
        <v>21</v>
      </c>
      <c r="AD76" s="146"/>
      <c r="AE76" s="177"/>
      <c r="AF76" s="178"/>
      <c r="AG76" s="179"/>
      <c r="AH76" s="180"/>
      <c r="AI76" s="181"/>
      <c r="AJ76" s="178"/>
      <c r="AK76" s="178"/>
      <c r="AL76" s="181"/>
      <c r="AM76" s="25"/>
      <c r="AN76" s="106"/>
      <c r="AO76" s="103" t="s">
        <v>96</v>
      </c>
      <c r="AP76" s="165" t="str">
        <f>IF(BD67="","",BD67)</f>
        <v/>
      </c>
      <c r="AQ76" s="151" t="str">
        <f t="shared" si="19"/>
        <v/>
      </c>
      <c r="AR76" s="166" t="str">
        <f>IF(BB67="","",BB67)</f>
        <v/>
      </c>
      <c r="AS76" s="459" t="str">
        <f>IF(AU73="","",AU73)</f>
        <v/>
      </c>
      <c r="AT76" s="182" t="str">
        <f>IF(BD70="","",BD70)</f>
        <v/>
      </c>
      <c r="AU76" s="151" t="str">
        <f t="shared" si="21"/>
        <v/>
      </c>
      <c r="AV76" s="166" t="str">
        <f>IF(BB70="","",BB70)</f>
        <v/>
      </c>
      <c r="AW76" s="438" t="str">
        <f>IF(AY73="","",AY73)</f>
        <v/>
      </c>
      <c r="AX76" s="166" t="str">
        <f>IF(BD73="","",BD73)</f>
        <v/>
      </c>
      <c r="AY76" s="151" t="str">
        <f t="shared" si="23"/>
        <v/>
      </c>
      <c r="AZ76" s="166" t="str">
        <f>IF(BB73="","",BB73)</f>
        <v/>
      </c>
      <c r="BA76" s="438" t="str">
        <f>IF(BC73="","",BC73)</f>
        <v/>
      </c>
      <c r="BB76" s="414"/>
      <c r="BC76" s="415"/>
      <c r="BD76" s="415"/>
      <c r="BE76" s="416"/>
      <c r="BF76" s="303"/>
      <c r="BG76" s="306" t="str">
        <f t="shared" si="17"/>
        <v/>
      </c>
      <c r="BH76" s="307"/>
      <c r="BI76" s="467"/>
      <c r="BJ76" s="297">
        <f>BO75</f>
        <v>3</v>
      </c>
      <c r="BK76" s="298" t="s">
        <v>24</v>
      </c>
      <c r="BL76" s="298">
        <f>BP75</f>
        <v>1</v>
      </c>
      <c r="BM76" s="299" t="s">
        <v>21</v>
      </c>
      <c r="BN76" s="146"/>
      <c r="BO76" s="177"/>
      <c r="BP76" s="178"/>
      <c r="BQ76" s="179"/>
      <c r="BR76" s="180"/>
      <c r="BS76" s="181"/>
      <c r="BT76" s="178"/>
      <c r="BU76" s="178"/>
      <c r="BV76" s="181"/>
    </row>
    <row r="77" spans="3:74" ht="13.05" customHeight="1" x14ac:dyDescent="0.15">
      <c r="D77" s="104" t="s">
        <v>103</v>
      </c>
      <c r="E77" s="107" t="s">
        <v>104</v>
      </c>
      <c r="F77" s="183">
        <f>IF(X65="","",X65)</f>
        <v>21</v>
      </c>
      <c r="G77" s="168" t="str">
        <f t="shared" si="18"/>
        <v>-</v>
      </c>
      <c r="H77" s="184">
        <f>IF(V65="","",V65)</f>
        <v>16</v>
      </c>
      <c r="I77" s="458" t="str">
        <f>IF(Y65="","",IF(Y65="○","×",IF(Y65="×","○")))</f>
        <v>×</v>
      </c>
      <c r="J77" s="185">
        <f>IF(X68="","",X68)</f>
        <v>10</v>
      </c>
      <c r="K77" s="168" t="str">
        <f t="shared" si="20"/>
        <v>-</v>
      </c>
      <c r="L77" s="184">
        <f>IF(V68="","",V68)</f>
        <v>21</v>
      </c>
      <c r="M77" s="437" t="str">
        <f>IF(Y68="","",IF(Y68="○","×",IF(Y68="×","○")))</f>
        <v>×</v>
      </c>
      <c r="N77" s="184">
        <f>IF(X71="","",X71)</f>
        <v>10</v>
      </c>
      <c r="O77" s="168" t="str">
        <f t="shared" si="22"/>
        <v>-</v>
      </c>
      <c r="P77" s="184">
        <f>IF(V71="","",V71)</f>
        <v>21</v>
      </c>
      <c r="Q77" s="437" t="str">
        <f>IF(Y71="","",IF(Y71="○","×",IF(Y71="×","○")))</f>
        <v>×</v>
      </c>
      <c r="R77" s="185">
        <f>IF(X74="","",X74)</f>
        <v>20</v>
      </c>
      <c r="S77" s="168" t="str">
        <f>IF(R77="","","-")</f>
        <v>-</v>
      </c>
      <c r="T77" s="184">
        <f>IF(V74="","",V74)</f>
        <v>22</v>
      </c>
      <c r="U77" s="437" t="str">
        <f>IF(Y74="","",IF(Y74="○","×",IF(Y74="×","○")))</f>
        <v>×</v>
      </c>
      <c r="V77" s="411"/>
      <c r="W77" s="412"/>
      <c r="X77" s="412"/>
      <c r="Y77" s="413"/>
      <c r="Z77" s="372" t="s">
        <v>339</v>
      </c>
      <c r="AA77" s="373"/>
      <c r="AB77" s="373"/>
      <c r="AC77" s="374"/>
      <c r="AD77" s="146"/>
      <c r="AE77" s="155"/>
      <c r="AF77" s="156"/>
      <c r="AG77" s="157"/>
      <c r="AH77" s="158"/>
      <c r="AI77" s="159"/>
      <c r="AJ77" s="156"/>
      <c r="AK77" s="156"/>
      <c r="AL77" s="159"/>
      <c r="AM77" s="145"/>
      <c r="AN77" s="104" t="s">
        <v>123</v>
      </c>
      <c r="AO77" s="107" t="s">
        <v>124</v>
      </c>
      <c r="AP77" s="311">
        <f>IF(BH65="","",BH65)</f>
        <v>0</v>
      </c>
      <c r="AQ77" s="309" t="str">
        <f t="shared" si="19"/>
        <v>-</v>
      </c>
      <c r="AR77" s="312">
        <f>IF(BF65="","",BF65)</f>
        <v>21</v>
      </c>
      <c r="AS77" s="468" t="str">
        <f>IF(BI65="","",IF(BI65="○","×",IF(BI65="×","○")))</f>
        <v>×</v>
      </c>
      <c r="AT77" s="185">
        <f>IF(BH68="","",BH68)</f>
        <v>8</v>
      </c>
      <c r="AU77" s="168" t="str">
        <f t="shared" si="21"/>
        <v>-</v>
      </c>
      <c r="AV77" s="184">
        <f>IF(BF68="","",BF68)</f>
        <v>21</v>
      </c>
      <c r="AW77" s="437" t="str">
        <f>IF(BI68="","",IF(BI68="○","×",IF(BI68="×","○")))</f>
        <v>×</v>
      </c>
      <c r="AX77" s="312">
        <f>IF(BH71="","",BH71)</f>
        <v>0</v>
      </c>
      <c r="AY77" s="309" t="str">
        <f t="shared" si="23"/>
        <v>-</v>
      </c>
      <c r="AZ77" s="312">
        <f>IF(BF71="","",BF71)</f>
        <v>21</v>
      </c>
      <c r="BA77" s="471" t="str">
        <f>IF(BI71="","",IF(BI71="○","×",IF(BI71="×","○")))</f>
        <v>×</v>
      </c>
      <c r="BB77" s="319">
        <f>IF(BH74="","",BH74)</f>
        <v>0</v>
      </c>
      <c r="BC77" s="309" t="str">
        <f>IF(BB77="","","-")</f>
        <v>-</v>
      </c>
      <c r="BD77" s="312">
        <f>IF(BF74="","",BF74)</f>
        <v>21</v>
      </c>
      <c r="BE77" s="471" t="str">
        <f>IF(BI74="","",IF(BI74="○","×",IF(BI74="×","○")))</f>
        <v>×</v>
      </c>
      <c r="BF77" s="411"/>
      <c r="BG77" s="412"/>
      <c r="BH77" s="412"/>
      <c r="BI77" s="413"/>
      <c r="BJ77" s="474" t="s">
        <v>340</v>
      </c>
      <c r="BK77" s="475"/>
      <c r="BL77" s="475"/>
      <c r="BM77" s="476"/>
      <c r="BN77" s="146"/>
      <c r="BO77" s="155"/>
      <c r="BP77" s="156"/>
      <c r="BQ77" s="157"/>
      <c r="BR77" s="158"/>
      <c r="BS77" s="159"/>
      <c r="BT77" s="156"/>
      <c r="BU77" s="156"/>
      <c r="BV77" s="159"/>
    </row>
    <row r="78" spans="3:74" ht="13.05" customHeight="1" x14ac:dyDescent="0.15">
      <c r="D78" s="101" t="s">
        <v>105</v>
      </c>
      <c r="E78" s="102" t="s">
        <v>52</v>
      </c>
      <c r="F78" s="165">
        <f>IF(X66="","",X66)</f>
        <v>13</v>
      </c>
      <c r="G78" s="151" t="str">
        <f t="shared" si="18"/>
        <v>-</v>
      </c>
      <c r="H78" s="166">
        <f>IF(V66="","",V66)</f>
        <v>21</v>
      </c>
      <c r="I78" s="459" t="str">
        <f>IF(K69="","",K69)</f>
        <v/>
      </c>
      <c r="J78" s="182">
        <f>IF(X69="","",X69)</f>
        <v>9</v>
      </c>
      <c r="K78" s="151" t="str">
        <f t="shared" si="20"/>
        <v>-</v>
      </c>
      <c r="L78" s="166">
        <f>IF(V69="","",V69)</f>
        <v>21</v>
      </c>
      <c r="M78" s="438" t="str">
        <f>IF(O75="","",O75)</f>
        <v>-</v>
      </c>
      <c r="N78" s="166">
        <f>IF(X72="","",X72)</f>
        <v>14</v>
      </c>
      <c r="O78" s="151" t="str">
        <f t="shared" si="22"/>
        <v>-</v>
      </c>
      <c r="P78" s="166">
        <f>IF(V72="","",V72)</f>
        <v>21</v>
      </c>
      <c r="Q78" s="438" t="str">
        <f>IF(S75="","",S75)</f>
        <v/>
      </c>
      <c r="R78" s="182">
        <f>IF(X75="","",X75)</f>
        <v>15</v>
      </c>
      <c r="S78" s="151" t="str">
        <f>IF(R78="","","-")</f>
        <v>-</v>
      </c>
      <c r="T78" s="166">
        <f>IF(V75="","",V75)</f>
        <v>21</v>
      </c>
      <c r="U78" s="438" t="str">
        <f>IF(W75="","",W75)</f>
        <v>-</v>
      </c>
      <c r="V78" s="414"/>
      <c r="W78" s="415"/>
      <c r="X78" s="415"/>
      <c r="Y78" s="416"/>
      <c r="Z78" s="375"/>
      <c r="AA78" s="376"/>
      <c r="AB78" s="376"/>
      <c r="AC78" s="377"/>
      <c r="AD78" s="146"/>
      <c r="AE78" s="155">
        <f>COUNTIF(F77:Y79,"○")</f>
        <v>0</v>
      </c>
      <c r="AF78" s="156">
        <f>COUNTIF(F77:Y79,"×")</f>
        <v>4</v>
      </c>
      <c r="AG78" s="157">
        <f>(IF((F77&gt;H77),1,0))+(IF((F78&gt;H78),1,0))+(IF((F79&gt;H79),1,0))+(IF((J77&gt;L77),1,0))+(IF((J78&gt;L78),1,0))+(IF((J79&gt;L79),1,0))+(IF((N77&gt;P77),1,0))+(IF((N78&gt;P78),1,0))+(IF((N79&gt;P79),1,0))+(IF((R77&gt;T77),1,0))+(IF((R78&gt;T78),1,0))+(IF((R79&gt;T79),1,0))+(IF((V77&gt;X77),1,0))+(IF((V78&gt;X78),1,0))+(IF((V79&gt;X79),1,0))</f>
        <v>1</v>
      </c>
      <c r="AH78" s="158">
        <f>(IF((F77&lt;H77),1,0))+(IF((F78&lt;H78),1,0))+(IF((F79&lt;H79),1,0))+(IF((J77&lt;L77),1,0))+(IF((J78&lt;L78),1,0))+(IF((J79&lt;L79),1,0))+(IF((N77&lt;P77),1,0))+(IF((N78&lt;P78),1,0))+(IF((N79&lt;P79),1,0))+(IF((R77&lt;T77),1,0))+(IF((R78&lt;T78),1,0))+(IF((R79&lt;T79),1,0))+(IF((V77&lt;X77),1,0))+(IF((V78&lt;X78),1,0))+(IF((V79&lt;X79),1,0))</f>
        <v>8</v>
      </c>
      <c r="AI78" s="161">
        <f>AG78-AH78</f>
        <v>-7</v>
      </c>
      <c r="AJ78" s="156">
        <f>SUM(F77:F79,J77:J79,N77:N79,R77:R79,V77:V79)</f>
        <v>125</v>
      </c>
      <c r="AK78" s="156">
        <f>SUM(H77:H79,L77:L79,P77:P79,T77:T79,X77:X79)</f>
        <v>185</v>
      </c>
      <c r="AL78" s="159">
        <f>AJ78-AK78</f>
        <v>-60</v>
      </c>
      <c r="AM78" s="145"/>
      <c r="AN78" s="101" t="s">
        <v>125</v>
      </c>
      <c r="AO78" s="102" t="s">
        <v>126</v>
      </c>
      <c r="AP78" s="313">
        <f>IF(BH66="","",BH66)</f>
        <v>0</v>
      </c>
      <c r="AQ78" s="306" t="str">
        <f t="shared" si="19"/>
        <v>-</v>
      </c>
      <c r="AR78" s="314">
        <f>IF(BF66="","",BF66)</f>
        <v>21</v>
      </c>
      <c r="AS78" s="469" t="str">
        <f>IF(AU69="","",AU69)</f>
        <v/>
      </c>
      <c r="AT78" s="182">
        <f>IF(BH69="","",BH69)</f>
        <v>11</v>
      </c>
      <c r="AU78" s="151" t="str">
        <f t="shared" si="21"/>
        <v>-</v>
      </c>
      <c r="AV78" s="166">
        <f>IF(BF69="","",BF69)</f>
        <v>21</v>
      </c>
      <c r="AW78" s="438" t="str">
        <f>IF(AY75="","",AY75)</f>
        <v>-</v>
      </c>
      <c r="AX78" s="314">
        <f>IF(BH72="","",BH72)</f>
        <v>0</v>
      </c>
      <c r="AY78" s="306" t="str">
        <f t="shared" si="23"/>
        <v>-</v>
      </c>
      <c r="AZ78" s="314">
        <f>IF(BF72="","",BF72)</f>
        <v>21</v>
      </c>
      <c r="BA78" s="472" t="str">
        <f>IF(BC75="","",BC75)</f>
        <v/>
      </c>
      <c r="BB78" s="320">
        <f>IF(BH75="","",BH75)</f>
        <v>0</v>
      </c>
      <c r="BC78" s="306" t="str">
        <f>IF(BB78="","","-")</f>
        <v>-</v>
      </c>
      <c r="BD78" s="314">
        <f>IF(BF75="","",BF75)</f>
        <v>21</v>
      </c>
      <c r="BE78" s="472" t="str">
        <f>IF(BG75="","",BG75)</f>
        <v>-</v>
      </c>
      <c r="BF78" s="414"/>
      <c r="BG78" s="415"/>
      <c r="BH78" s="415"/>
      <c r="BI78" s="416"/>
      <c r="BJ78" s="477"/>
      <c r="BK78" s="478"/>
      <c r="BL78" s="478"/>
      <c r="BM78" s="479"/>
      <c r="BN78" s="146"/>
      <c r="BO78" s="155">
        <f>COUNTIF(AP77:BI79,"○")</f>
        <v>0</v>
      </c>
      <c r="BP78" s="156">
        <f>COUNTIF(AP77:BI79,"×")</f>
        <v>4</v>
      </c>
      <c r="BQ78" s="157">
        <f>(IF((AP77&gt;AR77),1,0))+(IF((AP78&gt;AR78),1,0))+(IF((AP79&gt;AR79),1,0))+(IF((AT77&gt;AV77),1,0))+(IF((AT78&gt;AV78),1,0))+(IF((AT79&gt;AV79),1,0))+(IF((AX77&gt;AZ77),1,0))+(IF((AX78&gt;AZ78),1,0))+(IF((AX79&gt;AZ79),1,0))+(IF((BB77&gt;BD77),1,0))+(IF((BB78&gt;BD78),1,0))+(IF((BB79&gt;BD79),1,0))+(IF((BF77&gt;BH77),1,0))+(IF((BF78&gt;BH78),1,0))+(IF((BF79&gt;BH79),1,0))</f>
        <v>0</v>
      </c>
      <c r="BR78" s="158">
        <f>(IF((AP77&lt;AR77),1,0))+(IF((AP78&lt;AR78),1,0))+(IF((AP79&lt;AR79),1,0))+(IF((AT77&lt;AV77),1,0))+(IF((AT78&lt;AV78),1,0))+(IF((AT79&lt;AV79),1,0))+(IF((AX77&lt;AZ77),1,0))+(IF((AX78&lt;AZ78),1,0))+(IF((AX79&lt;AZ79),1,0))+(IF((BB77&lt;BD77),1,0))+(IF((BB78&lt;BD78),1,0))+(IF((BB79&lt;BD79),1,0))+(IF((BF77&lt;BH77),1,0))+(IF((BF78&lt;BH78),1,0))+(IF((BF79&lt;BH79),1,0))</f>
        <v>8</v>
      </c>
      <c r="BS78" s="161">
        <f>BQ78-BR78</f>
        <v>-8</v>
      </c>
      <c r="BT78" s="156">
        <f>SUM(AP77:AP79,AT77:AT79,AX77:AX79,BB77:BB79,BF77:BF79)</f>
        <v>19</v>
      </c>
      <c r="BU78" s="156">
        <f>SUM(AR77:AR79,AV77:AV79,AZ77:AZ79,BD77:BD79,BH77:BH79)</f>
        <v>168</v>
      </c>
      <c r="BV78" s="159">
        <f>BT78-BU78</f>
        <v>-149</v>
      </c>
    </row>
    <row r="79" spans="3:74" ht="13.05" customHeight="1" thickBot="1" x14ac:dyDescent="0.2">
      <c r="D79" s="109"/>
      <c r="E79" s="137" t="s">
        <v>87</v>
      </c>
      <c r="F79" s="186">
        <f>IF(X67="","",X67)</f>
        <v>13</v>
      </c>
      <c r="G79" s="187" t="str">
        <f t="shared" si="18"/>
        <v>-</v>
      </c>
      <c r="H79" s="188">
        <f>IF(V67="","",V67)</f>
        <v>21</v>
      </c>
      <c r="I79" s="463" t="str">
        <f>IF(K70="","",K70)</f>
        <v/>
      </c>
      <c r="J79" s="189" t="str">
        <f>IF(X70="","",X70)</f>
        <v/>
      </c>
      <c r="K79" s="187" t="str">
        <f t="shared" si="20"/>
        <v/>
      </c>
      <c r="L79" s="188" t="str">
        <f>IF(V70="","",V70)</f>
        <v/>
      </c>
      <c r="M79" s="439" t="str">
        <f>IF(O76="","",O76)</f>
        <v>-</v>
      </c>
      <c r="N79" s="188" t="str">
        <f>IF(X73="","",X73)</f>
        <v/>
      </c>
      <c r="O79" s="187" t="str">
        <f t="shared" si="22"/>
        <v/>
      </c>
      <c r="P79" s="188" t="str">
        <f>IF(V73="","",V73)</f>
        <v/>
      </c>
      <c r="Q79" s="439" t="str">
        <f>IF(S76="","",S76)</f>
        <v/>
      </c>
      <c r="R79" s="189" t="str">
        <f>IF(X76="","",X76)</f>
        <v/>
      </c>
      <c r="S79" s="187" t="str">
        <f>IF(R79="","","-")</f>
        <v/>
      </c>
      <c r="T79" s="188" t="str">
        <f>IF(V76="","",V76)</f>
        <v/>
      </c>
      <c r="U79" s="439" t="str">
        <f>IF(W76="","",W76)</f>
        <v/>
      </c>
      <c r="V79" s="417"/>
      <c r="W79" s="418"/>
      <c r="X79" s="418"/>
      <c r="Y79" s="419"/>
      <c r="Z79" s="300">
        <f>AE78</f>
        <v>0</v>
      </c>
      <c r="AA79" s="301" t="s">
        <v>24</v>
      </c>
      <c r="AB79" s="301">
        <f>AF78</f>
        <v>4</v>
      </c>
      <c r="AC79" s="302" t="s">
        <v>21</v>
      </c>
      <c r="AD79" s="146"/>
      <c r="AE79" s="177"/>
      <c r="AF79" s="178"/>
      <c r="AG79" s="179"/>
      <c r="AH79" s="180"/>
      <c r="AI79" s="181"/>
      <c r="AJ79" s="178"/>
      <c r="AK79" s="178"/>
      <c r="AL79" s="181"/>
      <c r="AM79" s="25"/>
      <c r="AN79" s="109"/>
      <c r="AO79" s="111" t="s">
        <v>87</v>
      </c>
      <c r="AP79" s="315" t="str">
        <f>IF(BH67="","",BH67)</f>
        <v/>
      </c>
      <c r="AQ79" s="316" t="str">
        <f t="shared" si="19"/>
        <v/>
      </c>
      <c r="AR79" s="317" t="str">
        <f>IF(BF67="","",BF67)</f>
        <v/>
      </c>
      <c r="AS79" s="470" t="str">
        <f>IF(AU70="","",AU70)</f>
        <v/>
      </c>
      <c r="AT79" s="189" t="str">
        <f>IF(BH70="","",BH70)</f>
        <v/>
      </c>
      <c r="AU79" s="187" t="str">
        <f t="shared" si="21"/>
        <v/>
      </c>
      <c r="AV79" s="188" t="str">
        <f>IF(BF70="","",BF70)</f>
        <v/>
      </c>
      <c r="AW79" s="439" t="str">
        <f>IF(AY76="","",AY76)</f>
        <v/>
      </c>
      <c r="AX79" s="317" t="str">
        <f>IF(BH73="","",BH73)</f>
        <v/>
      </c>
      <c r="AY79" s="316" t="str">
        <f t="shared" si="23"/>
        <v/>
      </c>
      <c r="AZ79" s="317" t="str">
        <f>IF(BF73="","",BF73)</f>
        <v/>
      </c>
      <c r="BA79" s="473" t="str">
        <f>IF(BC76="","",BC76)</f>
        <v/>
      </c>
      <c r="BB79" s="321" t="str">
        <f>IF(BH76="","",BH76)</f>
        <v/>
      </c>
      <c r="BC79" s="316" t="str">
        <f>IF(BB79="","","-")</f>
        <v/>
      </c>
      <c r="BD79" s="317" t="str">
        <f>IF(BF76="","",BF76)</f>
        <v/>
      </c>
      <c r="BE79" s="473" t="str">
        <f>IF(BG76="","",BG76)</f>
        <v/>
      </c>
      <c r="BF79" s="417"/>
      <c r="BG79" s="418"/>
      <c r="BH79" s="418"/>
      <c r="BI79" s="419"/>
      <c r="BJ79" s="300">
        <f>BO78</f>
        <v>0</v>
      </c>
      <c r="BK79" s="301" t="s">
        <v>24</v>
      </c>
      <c r="BL79" s="301">
        <f>BP78</f>
        <v>4</v>
      </c>
      <c r="BM79" s="302" t="s">
        <v>21</v>
      </c>
      <c r="BN79" s="146"/>
      <c r="BO79" s="177"/>
      <c r="BP79" s="178"/>
      <c r="BQ79" s="179"/>
      <c r="BR79" s="180"/>
      <c r="BS79" s="181"/>
      <c r="BT79" s="178"/>
      <c r="BU79" s="178"/>
      <c r="BV79" s="181"/>
    </row>
    <row r="80" spans="3:74" ht="13.05" customHeight="1" x14ac:dyDescent="0.15">
      <c r="D80" s="355"/>
      <c r="E80" s="356"/>
      <c r="F80" s="260"/>
      <c r="G80" s="151"/>
      <c r="H80" s="260"/>
      <c r="I80" s="260"/>
      <c r="J80" s="260"/>
      <c r="K80" s="151"/>
      <c r="L80" s="260"/>
      <c r="M80" s="260"/>
      <c r="N80" s="260"/>
      <c r="O80" s="151"/>
      <c r="P80" s="260"/>
      <c r="Q80" s="260"/>
      <c r="R80" s="260"/>
      <c r="S80" s="151"/>
      <c r="T80" s="260"/>
      <c r="U80" s="260"/>
      <c r="V80" s="260"/>
      <c r="W80" s="260"/>
      <c r="X80" s="260"/>
      <c r="Y80" s="260"/>
      <c r="Z80" s="298"/>
      <c r="AA80" s="298"/>
      <c r="AB80" s="298"/>
      <c r="AC80" s="298"/>
      <c r="AD80" s="146"/>
      <c r="AE80" s="156"/>
      <c r="AF80" s="156"/>
      <c r="AG80" s="158"/>
      <c r="AH80" s="158"/>
      <c r="AI80" s="156"/>
      <c r="AJ80" s="156"/>
      <c r="AK80" s="156"/>
      <c r="AL80" s="156"/>
      <c r="AM80" s="25"/>
      <c r="AN80" s="355"/>
      <c r="AO80" s="114"/>
      <c r="AP80" s="260"/>
      <c r="AQ80" s="151"/>
      <c r="AR80" s="260"/>
      <c r="AS80" s="260"/>
      <c r="AT80" s="260"/>
      <c r="AU80" s="151"/>
      <c r="AV80" s="260"/>
      <c r="AW80" s="260"/>
      <c r="AX80" s="260"/>
      <c r="AY80" s="151"/>
      <c r="AZ80" s="260"/>
      <c r="BA80" s="260"/>
      <c r="BB80" s="260"/>
      <c r="BC80" s="151"/>
      <c r="BD80" s="260"/>
      <c r="BE80" s="260"/>
      <c r="BF80" s="260"/>
      <c r="BG80" s="260"/>
      <c r="BH80" s="260"/>
      <c r="BI80" s="260"/>
      <c r="BJ80" s="298"/>
      <c r="BK80" s="298"/>
      <c r="BL80" s="298"/>
      <c r="BM80" s="298"/>
      <c r="BN80" s="146"/>
      <c r="BO80" s="156"/>
      <c r="BP80" s="156"/>
      <c r="BQ80" s="158"/>
      <c r="BR80" s="158"/>
      <c r="BS80" s="156"/>
      <c r="BT80" s="156"/>
      <c r="BU80" s="156"/>
      <c r="BV80" s="156"/>
    </row>
    <row r="81" spans="1:74" ht="12" customHeight="1" thickBot="1" x14ac:dyDescent="0.25"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69"/>
      <c r="R81" s="69"/>
      <c r="S81" s="69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</row>
    <row r="82" spans="1:74" ht="12" customHeight="1" x14ac:dyDescent="0.2">
      <c r="A82" s="126"/>
      <c r="B82" s="126"/>
      <c r="C82" s="126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30"/>
      <c r="R82" s="130"/>
      <c r="S82" s="130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</row>
    <row r="83" spans="1:74" ht="12" customHeight="1" x14ac:dyDescent="0.2">
      <c r="C83" s="24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3"/>
      <c r="R83" s="133"/>
      <c r="S83" s="133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</row>
    <row r="84" spans="1:74" ht="30" x14ac:dyDescent="0.2">
      <c r="C84" s="24"/>
      <c r="D84" s="453" t="s">
        <v>127</v>
      </c>
      <c r="E84" s="453"/>
      <c r="F84" s="453"/>
      <c r="G84" s="453"/>
      <c r="H84" s="453"/>
      <c r="I84" s="453"/>
      <c r="J84" s="453"/>
      <c r="K84" s="453"/>
      <c r="L84" s="453"/>
      <c r="M84" s="453"/>
      <c r="N84" s="453"/>
      <c r="O84" s="453"/>
      <c r="P84" s="453"/>
      <c r="Q84" s="453"/>
      <c r="R84" s="128"/>
      <c r="S84" s="128"/>
      <c r="T84" s="128"/>
      <c r="U84" s="128"/>
      <c r="V84" s="71" t="s">
        <v>13</v>
      </c>
      <c r="W84" s="128"/>
      <c r="X84" s="128"/>
      <c r="Y84" s="128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25"/>
      <c r="BM84" s="25"/>
    </row>
    <row r="85" spans="1:74" ht="5.0999999999999996" customHeight="1" thickBot="1" x14ac:dyDescent="0.25">
      <c r="D85" s="40"/>
      <c r="E85" s="43"/>
      <c r="F85" s="43"/>
      <c r="G85" s="43"/>
      <c r="H85" s="43"/>
      <c r="I85" s="43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22"/>
      <c r="U85" s="22"/>
      <c r="V85" s="22"/>
      <c r="W85" s="22"/>
      <c r="X85" s="22"/>
      <c r="Y85" s="41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BL85" s="25"/>
      <c r="BM85" s="25"/>
    </row>
    <row r="86" spans="1:74" ht="12" customHeight="1" x14ac:dyDescent="0.15">
      <c r="D86" s="442" t="s">
        <v>28</v>
      </c>
      <c r="E86" s="443"/>
      <c r="F86" s="446" t="str">
        <f>D88</f>
        <v>寺村　孝</v>
      </c>
      <c r="G86" s="447"/>
      <c r="H86" s="447"/>
      <c r="I86" s="448"/>
      <c r="J86" s="449" t="str">
        <f>D91</f>
        <v>川村今朝秀</v>
      </c>
      <c r="K86" s="447"/>
      <c r="L86" s="447"/>
      <c r="M86" s="448"/>
      <c r="N86" s="449" t="str">
        <f>D94</f>
        <v>高橋裕夢</v>
      </c>
      <c r="O86" s="447"/>
      <c r="P86" s="447"/>
      <c r="Q86" s="448"/>
      <c r="R86" s="449" t="str">
        <f>D97</f>
        <v>神代八郎</v>
      </c>
      <c r="S86" s="447"/>
      <c r="T86" s="447"/>
      <c r="U86" s="448"/>
      <c r="V86" s="449" t="str">
        <f>D100</f>
        <v>合田拳斗</v>
      </c>
      <c r="W86" s="447"/>
      <c r="X86" s="447"/>
      <c r="Y86" s="448"/>
      <c r="Z86" s="378" t="s">
        <v>15</v>
      </c>
      <c r="AA86" s="379"/>
      <c r="AB86" s="379"/>
      <c r="AC86" s="380"/>
      <c r="AD86" s="146"/>
      <c r="AE86" s="399" t="s">
        <v>17</v>
      </c>
      <c r="AF86" s="400"/>
      <c r="AG86" s="401" t="s">
        <v>18</v>
      </c>
      <c r="AH86" s="403"/>
      <c r="AI86" s="402"/>
      <c r="AJ86" s="404" t="s">
        <v>19</v>
      </c>
      <c r="AK86" s="405"/>
      <c r="AL86" s="406"/>
      <c r="AM86" s="144"/>
      <c r="AN86" s="442" t="s">
        <v>31</v>
      </c>
      <c r="AO86" s="443"/>
      <c r="AP86" s="446" t="str">
        <f>AN88</f>
        <v>斉藤祐作</v>
      </c>
      <c r="AQ86" s="447"/>
      <c r="AR86" s="447"/>
      <c r="AS86" s="448"/>
      <c r="AT86" s="449" t="str">
        <f>AN91</f>
        <v>大林達矢</v>
      </c>
      <c r="AU86" s="447"/>
      <c r="AV86" s="447"/>
      <c r="AW86" s="448"/>
      <c r="AX86" s="449" t="str">
        <f>AN94</f>
        <v>合田雄太</v>
      </c>
      <c r="AY86" s="447"/>
      <c r="AZ86" s="447"/>
      <c r="BA86" s="448"/>
      <c r="BB86" s="449" t="str">
        <f>AN97</f>
        <v>近藤伸凱</v>
      </c>
      <c r="BC86" s="447"/>
      <c r="BD86" s="447"/>
      <c r="BE86" s="448"/>
      <c r="BF86" s="449" t="str">
        <f>AN100</f>
        <v>石崎　健</v>
      </c>
      <c r="BG86" s="447"/>
      <c r="BH86" s="447"/>
      <c r="BI86" s="448"/>
      <c r="BJ86" s="378" t="s">
        <v>15</v>
      </c>
      <c r="BK86" s="379"/>
      <c r="BL86" s="379"/>
      <c r="BM86" s="380"/>
      <c r="BN86" s="146"/>
      <c r="BO86" s="399" t="s">
        <v>17</v>
      </c>
      <c r="BP86" s="400"/>
      <c r="BQ86" s="401" t="s">
        <v>18</v>
      </c>
      <c r="BR86" s="403"/>
      <c r="BS86" s="402"/>
      <c r="BT86" s="404" t="s">
        <v>19</v>
      </c>
      <c r="BU86" s="405"/>
      <c r="BV86" s="406"/>
    </row>
    <row r="87" spans="1:74" ht="12" customHeight="1" thickBot="1" x14ac:dyDescent="0.2">
      <c r="D87" s="444"/>
      <c r="E87" s="445"/>
      <c r="F87" s="440" t="str">
        <f>D89</f>
        <v>西村　隆</v>
      </c>
      <c r="G87" s="370"/>
      <c r="H87" s="370"/>
      <c r="I87" s="371"/>
      <c r="J87" s="369" t="str">
        <f>D92</f>
        <v>角田裕孝</v>
      </c>
      <c r="K87" s="370"/>
      <c r="L87" s="370"/>
      <c r="M87" s="371"/>
      <c r="N87" s="369" t="str">
        <f>D95</f>
        <v>野村剛史</v>
      </c>
      <c r="O87" s="370"/>
      <c r="P87" s="370"/>
      <c r="Q87" s="371"/>
      <c r="R87" s="369" t="str">
        <f>D98</f>
        <v>青木雅敬</v>
      </c>
      <c r="S87" s="370"/>
      <c r="T87" s="370"/>
      <c r="U87" s="371"/>
      <c r="V87" s="369" t="str">
        <f>D101</f>
        <v>山川慶翔</v>
      </c>
      <c r="W87" s="370"/>
      <c r="X87" s="370"/>
      <c r="Y87" s="371"/>
      <c r="Z87" s="407" t="s">
        <v>16</v>
      </c>
      <c r="AA87" s="408"/>
      <c r="AB87" s="408"/>
      <c r="AC87" s="409"/>
      <c r="AD87" s="146"/>
      <c r="AE87" s="147" t="s">
        <v>20</v>
      </c>
      <c r="AF87" s="148" t="s">
        <v>21</v>
      </c>
      <c r="AG87" s="147" t="s">
        <v>14</v>
      </c>
      <c r="AH87" s="148" t="s">
        <v>22</v>
      </c>
      <c r="AI87" s="149" t="s">
        <v>23</v>
      </c>
      <c r="AJ87" s="148" t="s">
        <v>14</v>
      </c>
      <c r="AK87" s="148" t="s">
        <v>22</v>
      </c>
      <c r="AL87" s="149" t="s">
        <v>23</v>
      </c>
      <c r="AM87" s="144"/>
      <c r="AN87" s="444"/>
      <c r="AO87" s="445"/>
      <c r="AP87" s="440" t="str">
        <f>AN89</f>
        <v>横山博司</v>
      </c>
      <c r="AQ87" s="370"/>
      <c r="AR87" s="370"/>
      <c r="AS87" s="371"/>
      <c r="AT87" s="369" t="str">
        <f>AN92</f>
        <v>中塚　樹</v>
      </c>
      <c r="AU87" s="370"/>
      <c r="AV87" s="370"/>
      <c r="AW87" s="371"/>
      <c r="AX87" s="369" t="str">
        <f>AN95</f>
        <v>曽我部雄斗</v>
      </c>
      <c r="AY87" s="370"/>
      <c r="AZ87" s="370"/>
      <c r="BA87" s="371"/>
      <c r="BB87" s="369" t="str">
        <f>AN98</f>
        <v>森高遥陽</v>
      </c>
      <c r="BC87" s="370"/>
      <c r="BD87" s="370"/>
      <c r="BE87" s="371"/>
      <c r="BF87" s="369" t="str">
        <f>AN101</f>
        <v>立川真也</v>
      </c>
      <c r="BG87" s="370"/>
      <c r="BH87" s="370"/>
      <c r="BI87" s="371"/>
      <c r="BJ87" s="407" t="s">
        <v>16</v>
      </c>
      <c r="BK87" s="408"/>
      <c r="BL87" s="408"/>
      <c r="BM87" s="409"/>
      <c r="BN87" s="146"/>
      <c r="BO87" s="147" t="s">
        <v>20</v>
      </c>
      <c r="BP87" s="148" t="s">
        <v>21</v>
      </c>
      <c r="BQ87" s="147" t="s">
        <v>14</v>
      </c>
      <c r="BR87" s="148" t="s">
        <v>22</v>
      </c>
      <c r="BS87" s="149" t="s">
        <v>23</v>
      </c>
      <c r="BT87" s="148" t="s">
        <v>14</v>
      </c>
      <c r="BU87" s="148" t="s">
        <v>22</v>
      </c>
      <c r="BV87" s="149" t="s">
        <v>23</v>
      </c>
    </row>
    <row r="88" spans="1:74" ht="13.05" customHeight="1" x14ac:dyDescent="0.15">
      <c r="D88" s="99" t="s">
        <v>128</v>
      </c>
      <c r="E88" s="100" t="s">
        <v>129</v>
      </c>
      <c r="F88" s="482"/>
      <c r="G88" s="483"/>
      <c r="H88" s="483"/>
      <c r="I88" s="484"/>
      <c r="J88" s="150">
        <v>21</v>
      </c>
      <c r="K88" s="151" t="str">
        <f>IF(J88="","","-")</f>
        <v>-</v>
      </c>
      <c r="L88" s="152">
        <v>14</v>
      </c>
      <c r="M88" s="461" t="str">
        <f>IF(J88&lt;&gt;"",IF(J88&gt;L88,IF(J89&gt;L89,"○",IF(J90&gt;L90,"○","×")),IF(J89&gt;L89,IF(J90&gt;L90,"○","×"),"×")),"")</f>
        <v>○</v>
      </c>
      <c r="N88" s="150">
        <v>21</v>
      </c>
      <c r="O88" s="153" t="str">
        <f t="shared" ref="O88:O93" si="24">IF(N88="","","-")</f>
        <v>-</v>
      </c>
      <c r="P88" s="154">
        <v>5</v>
      </c>
      <c r="Q88" s="461" t="str">
        <f>IF(N88&lt;&gt;"",IF(N88&gt;P88,IF(N89&gt;P89,"○",IF(N90&gt;P90,"○","×")),IF(N89&gt;P89,IF(N90&gt;P90,"○","×"),"×")),"")</f>
        <v>○</v>
      </c>
      <c r="R88" s="150">
        <v>18</v>
      </c>
      <c r="S88" s="153" t="str">
        <f t="shared" ref="S88:S96" si="25">IF(R88="","","-")</f>
        <v>-</v>
      </c>
      <c r="T88" s="154">
        <v>21</v>
      </c>
      <c r="U88" s="461" t="str">
        <f>IF(R88&lt;&gt;"",IF(R88&gt;T88,IF(R89&gt;T89,"○",IF(R90&gt;T90,"○","×")),IF(R89&gt;T89,IF(R90&gt;T90,"○","×"),"×")),"")</f>
        <v>×</v>
      </c>
      <c r="V88" s="150">
        <v>10</v>
      </c>
      <c r="W88" s="153" t="str">
        <f t="shared" ref="W88:W99" si="26">IF(V88="","","-")</f>
        <v>-</v>
      </c>
      <c r="X88" s="154">
        <v>21</v>
      </c>
      <c r="Y88" s="462" t="str">
        <f>IF(V88&lt;&gt;"",IF(V88&gt;X88,IF(V89&gt;X89,"○",IF(V90&gt;X90,"○","×")),IF(V89&gt;X89,IF(V90&gt;X90,"○","×"),"×")),"")</f>
        <v>○</v>
      </c>
      <c r="Z88" s="381" t="s">
        <v>338</v>
      </c>
      <c r="AA88" s="382"/>
      <c r="AB88" s="382"/>
      <c r="AC88" s="383"/>
      <c r="AD88" s="146"/>
      <c r="AE88" s="155"/>
      <c r="AF88" s="156"/>
      <c r="AG88" s="157"/>
      <c r="AH88" s="158"/>
      <c r="AI88" s="159"/>
      <c r="AJ88" s="156"/>
      <c r="AK88" s="156"/>
      <c r="AL88" s="159"/>
      <c r="AM88" s="145"/>
      <c r="AN88" s="99" t="s">
        <v>145</v>
      </c>
      <c r="AO88" s="100" t="s">
        <v>146</v>
      </c>
      <c r="AP88" s="482"/>
      <c r="AQ88" s="483"/>
      <c r="AR88" s="483"/>
      <c r="AS88" s="484"/>
      <c r="AT88" s="150">
        <v>18</v>
      </c>
      <c r="AU88" s="151" t="str">
        <f>IF(AT88="","","-")</f>
        <v>-</v>
      </c>
      <c r="AV88" s="152">
        <v>21</v>
      </c>
      <c r="AW88" s="461" t="str">
        <f>IF(AT88&lt;&gt;"",IF(AT88&gt;AV88,IF(AT89&gt;AV89,"○",IF(AT90&gt;AV90,"○","×")),IF(AT89&gt;AV89,IF(AT90&gt;AV90,"○","×"),"×")),"")</f>
        <v>×</v>
      </c>
      <c r="AX88" s="150">
        <v>10</v>
      </c>
      <c r="AY88" s="153" t="str">
        <f t="shared" ref="AY88:AY93" si="27">IF(AX88="","","-")</f>
        <v>-</v>
      </c>
      <c r="AZ88" s="154">
        <v>21</v>
      </c>
      <c r="BA88" s="461" t="str">
        <f>IF(AX88&lt;&gt;"",IF(AX88&gt;AZ88,IF(AX89&gt;AZ89,"○",IF(AX90&gt;AZ90,"○","×")),IF(AX89&gt;AZ89,IF(AX90&gt;AZ90,"○","×"),"×")),"")</f>
        <v>×</v>
      </c>
      <c r="BB88" s="150">
        <v>21</v>
      </c>
      <c r="BC88" s="153" t="str">
        <f t="shared" ref="BC88:BC96" si="28">IF(BB88="","","-")</f>
        <v>-</v>
      </c>
      <c r="BD88" s="154">
        <v>2</v>
      </c>
      <c r="BE88" s="461" t="str">
        <f>IF(BB88&lt;&gt;"",IF(BB88&gt;BD88,IF(BB89&gt;BD89,"○",IF(BB90&gt;BD90,"○","×")),IF(BB89&gt;BD89,IF(BB90&gt;BD90,"○","×"),"×")),"")</f>
        <v>○</v>
      </c>
      <c r="BF88" s="150">
        <v>21</v>
      </c>
      <c r="BG88" s="153" t="str">
        <f t="shared" ref="BG88:BG99" si="29">IF(BF88="","","-")</f>
        <v>-</v>
      </c>
      <c r="BH88" s="154">
        <v>15</v>
      </c>
      <c r="BI88" s="462" t="str">
        <f>IF(BF88&lt;&gt;"",IF(BF88&gt;BH88,IF(BF89&gt;BH89,"○",IF(BF90&gt;BH90,"○","×")),IF(BF89&gt;BH89,IF(BF90&gt;BH90,"○","×"),"×")),"")</f>
        <v>×</v>
      </c>
      <c r="BJ88" s="381" t="s">
        <v>336</v>
      </c>
      <c r="BK88" s="382"/>
      <c r="BL88" s="382"/>
      <c r="BM88" s="383"/>
      <c r="BN88" s="146"/>
      <c r="BO88" s="155"/>
      <c r="BP88" s="156"/>
      <c r="BQ88" s="157"/>
      <c r="BR88" s="158"/>
      <c r="BS88" s="159"/>
      <c r="BT88" s="156"/>
      <c r="BU88" s="156"/>
      <c r="BV88" s="159"/>
    </row>
    <row r="89" spans="1:74" ht="13.05" customHeight="1" x14ac:dyDescent="0.15">
      <c r="D89" s="101" t="s">
        <v>130</v>
      </c>
      <c r="E89" s="102" t="s">
        <v>131</v>
      </c>
      <c r="F89" s="485"/>
      <c r="G89" s="415"/>
      <c r="H89" s="415"/>
      <c r="I89" s="416"/>
      <c r="J89" s="150">
        <v>21</v>
      </c>
      <c r="K89" s="151" t="str">
        <f>IF(J89="","","-")</f>
        <v>-</v>
      </c>
      <c r="L89" s="160">
        <v>11</v>
      </c>
      <c r="M89" s="455"/>
      <c r="N89" s="150">
        <v>21</v>
      </c>
      <c r="O89" s="151" t="str">
        <f t="shared" si="24"/>
        <v>-</v>
      </c>
      <c r="P89" s="152">
        <v>10</v>
      </c>
      <c r="Q89" s="455"/>
      <c r="R89" s="150">
        <v>14</v>
      </c>
      <c r="S89" s="151" t="str">
        <f t="shared" si="25"/>
        <v>-</v>
      </c>
      <c r="T89" s="152">
        <v>21</v>
      </c>
      <c r="U89" s="455"/>
      <c r="V89" s="150">
        <v>21</v>
      </c>
      <c r="W89" s="151" t="str">
        <f t="shared" si="26"/>
        <v>-</v>
      </c>
      <c r="X89" s="152">
        <v>15</v>
      </c>
      <c r="Y89" s="420"/>
      <c r="Z89" s="375"/>
      <c r="AA89" s="376"/>
      <c r="AB89" s="376"/>
      <c r="AC89" s="377"/>
      <c r="AD89" s="146"/>
      <c r="AE89" s="155">
        <f>COUNTIF(F88:Y90,"○")</f>
        <v>3</v>
      </c>
      <c r="AF89" s="156">
        <f>COUNTIF(F88:Y90,"×")</f>
        <v>1</v>
      </c>
      <c r="AG89" s="157">
        <f>(IF((F88&gt;H88),1,0))+(IF((F89&gt;H89),1,0))+(IF((F90&gt;H90),1,0))+(IF((J88&gt;L88),1,0))+(IF((J89&gt;L89),1,0))+(IF((J90&gt;L90),1,0))+(IF((N88&gt;P88),1,0))+(IF((N89&gt;P89),1,0))+(IF((N90&gt;P90),1,0))+(IF((R88&gt;T88),1,0))+(IF((R89&gt;T89),1,0))+(IF((R90&gt;T90),1,0))+(IF((V88&gt;X88),1,0))+(IF((V89&gt;X89),1,0))+(IF((V90&gt;X90),1,0))</f>
        <v>6</v>
      </c>
      <c r="AH89" s="158">
        <f>(IF((F88&lt;H88),1,0))+(IF((F89&lt;H89),1,0))+(IF((F90&lt;H90),1,0))+(IF((J88&lt;L88),1,0))+(IF((J89&lt;L89),1,0))+(IF((J90&lt;L90),1,0))+(IF((N88&lt;P88),1,0))+(IF((N89&lt;P89),1,0))+(IF((N90&lt;P90),1,0))+(IF((R88&lt;T88),1,0))+(IF((R89&lt;T89),1,0))+(IF((R90&lt;T90),1,0))+(IF((V88&lt;X88),1,0))+(IF((V89&lt;X89),1,0))+(IF((V90&lt;X90),1,0))</f>
        <v>3</v>
      </c>
      <c r="AI89" s="161">
        <f>AG89-AH89</f>
        <v>3</v>
      </c>
      <c r="AJ89" s="156">
        <f>SUM(F88:F90,J88:J90,N88:N90,R88:R90,V88:V90)</f>
        <v>168</v>
      </c>
      <c r="AK89" s="156">
        <f>SUM(H88:H90,L88:L90,P88:P90,T88:T90,X88:X90)</f>
        <v>135</v>
      </c>
      <c r="AL89" s="159">
        <f>AJ89-AK89</f>
        <v>33</v>
      </c>
      <c r="AM89" s="145"/>
      <c r="AN89" s="101" t="s">
        <v>147</v>
      </c>
      <c r="AO89" s="102" t="s">
        <v>148</v>
      </c>
      <c r="AP89" s="485"/>
      <c r="AQ89" s="415"/>
      <c r="AR89" s="415"/>
      <c r="AS89" s="416"/>
      <c r="AT89" s="150">
        <v>10</v>
      </c>
      <c r="AU89" s="151" t="str">
        <f>IF(AT89="","","-")</f>
        <v>-</v>
      </c>
      <c r="AV89" s="160">
        <v>21</v>
      </c>
      <c r="AW89" s="455"/>
      <c r="AX89" s="150">
        <v>9</v>
      </c>
      <c r="AY89" s="151" t="str">
        <f t="shared" si="27"/>
        <v>-</v>
      </c>
      <c r="AZ89" s="152">
        <v>21</v>
      </c>
      <c r="BA89" s="455"/>
      <c r="BB89" s="150">
        <v>21</v>
      </c>
      <c r="BC89" s="151" t="str">
        <f t="shared" si="28"/>
        <v>-</v>
      </c>
      <c r="BD89" s="152">
        <v>9</v>
      </c>
      <c r="BE89" s="455"/>
      <c r="BF89" s="150">
        <v>20</v>
      </c>
      <c r="BG89" s="151" t="str">
        <f t="shared" si="29"/>
        <v>-</v>
      </c>
      <c r="BH89" s="152">
        <v>22</v>
      </c>
      <c r="BI89" s="420"/>
      <c r="BJ89" s="375"/>
      <c r="BK89" s="376"/>
      <c r="BL89" s="376"/>
      <c r="BM89" s="377"/>
      <c r="BN89" s="146"/>
      <c r="BO89" s="155">
        <f>COUNTIF(AP88:BI90,"○")</f>
        <v>1</v>
      </c>
      <c r="BP89" s="156">
        <f>COUNTIF(AP88:BI90,"×")</f>
        <v>3</v>
      </c>
      <c r="BQ89" s="157">
        <f>(IF((AP88&gt;AR88),1,0))+(IF((AP89&gt;AR89),1,0))+(IF((AP90&gt;AR90),1,0))+(IF((AT88&gt;AV88),1,0))+(IF((AT89&gt;AV89),1,0))+(IF((AT90&gt;AV90),1,0))+(IF((AX88&gt;AZ88),1,0))+(IF((AX89&gt;AZ89),1,0))+(IF((AX90&gt;AZ90),1,0))+(IF((BB88&gt;BD88),1,0))+(IF((BB89&gt;BD89),1,0))+(IF((BB90&gt;BD90),1,0))+(IF((BF88&gt;BH88),1,0))+(IF((BF89&gt;BH89),1,0))+(IF((BF90&gt;BH90),1,0))</f>
        <v>3</v>
      </c>
      <c r="BR89" s="158">
        <f>(IF((AP88&lt;AR88),1,0))+(IF((AP89&lt;AR89),1,0))+(IF((AP90&lt;AR90),1,0))+(IF((AT88&lt;AV88),1,0))+(IF((AT89&lt;AV89),1,0))+(IF((AT90&lt;AV90),1,0))+(IF((AX88&lt;AZ88),1,0))+(IF((AX89&lt;AZ89),1,0))+(IF((AX90&lt;AZ90),1,0))+(IF((BB88&lt;BD88),1,0))+(IF((BB89&lt;BD89),1,0))+(IF((BB90&lt;BD90),1,0))+(IF((BF88&lt;BH88),1,0))+(IF((BF89&lt;BH89),1,0))+(IF((BF90&lt;BH90),1,0))</f>
        <v>6</v>
      </c>
      <c r="BS89" s="161">
        <f>BQ89-BR89</f>
        <v>-3</v>
      </c>
      <c r="BT89" s="156">
        <f>SUM(AP88:AP90,AT88:AT90,AX88:AX90,BB88:BB90,BF88:BF90)</f>
        <v>150</v>
      </c>
      <c r="BU89" s="156">
        <f>SUM(AR88:AR90,AV88:AV90,AZ88:AZ90,BD88:BD90,BH88:BH90)</f>
        <v>154</v>
      </c>
      <c r="BV89" s="159">
        <f>BT89-BU89</f>
        <v>-4</v>
      </c>
    </row>
    <row r="90" spans="1:74" ht="13.05" customHeight="1" x14ac:dyDescent="0.15">
      <c r="D90" s="101"/>
      <c r="E90" s="103" t="s">
        <v>90</v>
      </c>
      <c r="F90" s="486"/>
      <c r="G90" s="487"/>
      <c r="H90" s="487"/>
      <c r="I90" s="488"/>
      <c r="J90" s="162"/>
      <c r="K90" s="151" t="str">
        <f>IF(J90="","","-")</f>
        <v/>
      </c>
      <c r="L90" s="163"/>
      <c r="M90" s="456"/>
      <c r="N90" s="162"/>
      <c r="O90" s="164" t="str">
        <f t="shared" si="24"/>
        <v/>
      </c>
      <c r="P90" s="163"/>
      <c r="Q90" s="455"/>
      <c r="R90" s="150"/>
      <c r="S90" s="151" t="str">
        <f t="shared" si="25"/>
        <v/>
      </c>
      <c r="T90" s="152"/>
      <c r="U90" s="455"/>
      <c r="V90" s="150">
        <v>21</v>
      </c>
      <c r="W90" s="151" t="str">
        <f t="shared" si="26"/>
        <v>-</v>
      </c>
      <c r="X90" s="152">
        <v>17</v>
      </c>
      <c r="Y90" s="420"/>
      <c r="Z90" s="297">
        <f>AE89</f>
        <v>3</v>
      </c>
      <c r="AA90" s="298" t="s">
        <v>24</v>
      </c>
      <c r="AB90" s="298">
        <f>AF89</f>
        <v>1</v>
      </c>
      <c r="AC90" s="299" t="s">
        <v>21</v>
      </c>
      <c r="AD90" s="146"/>
      <c r="AE90" s="155"/>
      <c r="AF90" s="156"/>
      <c r="AG90" s="157"/>
      <c r="AH90" s="158"/>
      <c r="AI90" s="159"/>
      <c r="AJ90" s="156"/>
      <c r="AK90" s="156"/>
      <c r="AL90" s="159"/>
      <c r="AM90" s="25"/>
      <c r="AN90" s="101"/>
      <c r="AO90" s="103" t="s">
        <v>96</v>
      </c>
      <c r="AP90" s="486"/>
      <c r="AQ90" s="487"/>
      <c r="AR90" s="487"/>
      <c r="AS90" s="488"/>
      <c r="AT90" s="162"/>
      <c r="AU90" s="151" t="str">
        <f>IF(AT90="","","-")</f>
        <v/>
      </c>
      <c r="AV90" s="163"/>
      <c r="AW90" s="456"/>
      <c r="AX90" s="162"/>
      <c r="AY90" s="164" t="str">
        <f t="shared" si="27"/>
        <v/>
      </c>
      <c r="AZ90" s="163"/>
      <c r="BA90" s="455"/>
      <c r="BB90" s="150"/>
      <c r="BC90" s="151" t="str">
        <f t="shared" si="28"/>
        <v/>
      </c>
      <c r="BD90" s="152"/>
      <c r="BE90" s="455"/>
      <c r="BF90" s="150">
        <v>20</v>
      </c>
      <c r="BG90" s="151" t="str">
        <f t="shared" si="29"/>
        <v>-</v>
      </c>
      <c r="BH90" s="152">
        <v>22</v>
      </c>
      <c r="BI90" s="420"/>
      <c r="BJ90" s="297">
        <f>BO89</f>
        <v>1</v>
      </c>
      <c r="BK90" s="298" t="s">
        <v>24</v>
      </c>
      <c r="BL90" s="298">
        <f>BP89</f>
        <v>3</v>
      </c>
      <c r="BM90" s="299" t="s">
        <v>21</v>
      </c>
      <c r="BN90" s="146"/>
      <c r="BO90" s="155"/>
      <c r="BP90" s="156"/>
      <c r="BQ90" s="157"/>
      <c r="BR90" s="158"/>
      <c r="BS90" s="159"/>
      <c r="BT90" s="156"/>
      <c r="BU90" s="156"/>
      <c r="BV90" s="159"/>
    </row>
    <row r="91" spans="1:74" ht="13.05" customHeight="1" x14ac:dyDescent="0.15">
      <c r="D91" s="104" t="s">
        <v>132</v>
      </c>
      <c r="E91" s="105" t="s">
        <v>133</v>
      </c>
      <c r="F91" s="165">
        <f>IF(L88="","",L88)</f>
        <v>14</v>
      </c>
      <c r="G91" s="151" t="str">
        <f t="shared" ref="G91:G102" si="30">IF(F91="","","-")</f>
        <v>-</v>
      </c>
      <c r="H91" s="166">
        <f>IF(J88="","",J88)</f>
        <v>21</v>
      </c>
      <c r="I91" s="437" t="str">
        <f>IF(M88="","",IF(M88="○","×",IF(M88="×","○")))</f>
        <v>×</v>
      </c>
      <c r="J91" s="411"/>
      <c r="K91" s="412"/>
      <c r="L91" s="412"/>
      <c r="M91" s="413"/>
      <c r="N91" s="150">
        <v>21</v>
      </c>
      <c r="O91" s="151" t="str">
        <f t="shared" si="24"/>
        <v>-</v>
      </c>
      <c r="P91" s="152">
        <v>5</v>
      </c>
      <c r="Q91" s="460" t="str">
        <f>IF(N91&lt;&gt;"",IF(N91&gt;P91,IF(N92&gt;P92,"○",IF(N93&gt;P93,"○","×")),IF(N92&gt;P92,IF(N93&gt;P93,"○","×"),"×")),"")</f>
        <v>○</v>
      </c>
      <c r="R91" s="167">
        <v>16</v>
      </c>
      <c r="S91" s="168" t="str">
        <f t="shared" si="25"/>
        <v>-</v>
      </c>
      <c r="T91" s="169">
        <v>21</v>
      </c>
      <c r="U91" s="460" t="str">
        <f>IF(R91&lt;&gt;"",IF(R91&gt;T91,IF(R92&gt;T92,"○",IF(R93&gt;T93,"○","×")),IF(R92&gt;T92,IF(R93&gt;T93,"○","×"),"×")),"")</f>
        <v>×</v>
      </c>
      <c r="V91" s="167">
        <v>21</v>
      </c>
      <c r="W91" s="168" t="str">
        <f t="shared" si="26"/>
        <v>-</v>
      </c>
      <c r="X91" s="169">
        <v>18</v>
      </c>
      <c r="Y91" s="457" t="str">
        <f>IF(V91&lt;&gt;"",IF(V91&gt;X91,IF(V92&gt;X92,"○",IF(V93&gt;X93,"○","×")),IF(V92&gt;X92,IF(V93&gt;X93,"○","×"),"×")),"")</f>
        <v>×</v>
      </c>
      <c r="Z91" s="372" t="s">
        <v>336</v>
      </c>
      <c r="AA91" s="373"/>
      <c r="AB91" s="373"/>
      <c r="AC91" s="374"/>
      <c r="AD91" s="146"/>
      <c r="AE91" s="170"/>
      <c r="AF91" s="171"/>
      <c r="AG91" s="172"/>
      <c r="AH91" s="173"/>
      <c r="AI91" s="174"/>
      <c r="AJ91" s="171"/>
      <c r="AK91" s="171"/>
      <c r="AL91" s="174"/>
      <c r="AM91" s="145"/>
      <c r="AN91" s="104" t="s">
        <v>149</v>
      </c>
      <c r="AO91" s="102" t="s">
        <v>150</v>
      </c>
      <c r="AP91" s="165">
        <f>IF(AV88="","",AV88)</f>
        <v>21</v>
      </c>
      <c r="AQ91" s="151" t="str">
        <f t="shared" ref="AQ91:AQ102" si="31">IF(AP91="","","-")</f>
        <v>-</v>
      </c>
      <c r="AR91" s="166">
        <f>IF(AT88="","",AT88)</f>
        <v>18</v>
      </c>
      <c r="AS91" s="437" t="str">
        <f>IF(AW88="","",IF(AW88="○","×",IF(AW88="×","○")))</f>
        <v>○</v>
      </c>
      <c r="AT91" s="411"/>
      <c r="AU91" s="412"/>
      <c r="AV91" s="412"/>
      <c r="AW91" s="413"/>
      <c r="AX91" s="150">
        <v>21</v>
      </c>
      <c r="AY91" s="151" t="str">
        <f t="shared" si="27"/>
        <v>-</v>
      </c>
      <c r="AZ91" s="152">
        <v>17</v>
      </c>
      <c r="BA91" s="460" t="str">
        <f>IF(AX91&lt;&gt;"",IF(AX91&gt;AZ91,IF(AX92&gt;AZ92,"○",IF(AX93&gt;AZ93,"○","×")),IF(AX92&gt;AZ92,IF(AX93&gt;AZ93,"○","×"),"×")),"")</f>
        <v>○</v>
      </c>
      <c r="BB91" s="167">
        <v>21</v>
      </c>
      <c r="BC91" s="168" t="str">
        <f t="shared" si="28"/>
        <v>-</v>
      </c>
      <c r="BD91" s="169">
        <v>3</v>
      </c>
      <c r="BE91" s="460" t="str">
        <f>IF(BB91&lt;&gt;"",IF(BB91&gt;BD91,IF(BB92&gt;BD92,"○",IF(BB93&gt;BD93,"○","×")),IF(BB92&gt;BD92,IF(BB93&gt;BD93,"○","×"),"×")),"")</f>
        <v>○</v>
      </c>
      <c r="BF91" s="167">
        <v>21</v>
      </c>
      <c r="BG91" s="168" t="str">
        <f t="shared" si="29"/>
        <v>-</v>
      </c>
      <c r="BH91" s="169">
        <v>14</v>
      </c>
      <c r="BI91" s="457" t="str">
        <f>IF(BF91&lt;&gt;"",IF(BF91&gt;BH91,IF(BF92&gt;BH92,"○",IF(BF93&gt;BH93,"○","×")),IF(BF92&gt;BH92,IF(BF93&gt;BH93,"○","×"),"×")),"")</f>
        <v>○</v>
      </c>
      <c r="BJ91" s="372" t="s">
        <v>335</v>
      </c>
      <c r="BK91" s="373"/>
      <c r="BL91" s="373"/>
      <c r="BM91" s="374"/>
      <c r="BN91" s="146"/>
      <c r="BO91" s="170"/>
      <c r="BP91" s="171"/>
      <c r="BQ91" s="172"/>
      <c r="BR91" s="173"/>
      <c r="BS91" s="174"/>
      <c r="BT91" s="171"/>
      <c r="BU91" s="171"/>
      <c r="BV91" s="174"/>
    </row>
    <row r="92" spans="1:74" ht="13.05" customHeight="1" x14ac:dyDescent="0.15">
      <c r="D92" s="101" t="s">
        <v>134</v>
      </c>
      <c r="E92" s="102" t="s">
        <v>135</v>
      </c>
      <c r="F92" s="165">
        <f>IF(L89="","",L89)</f>
        <v>11</v>
      </c>
      <c r="G92" s="151" t="str">
        <f t="shared" si="30"/>
        <v>-</v>
      </c>
      <c r="H92" s="166">
        <f>IF(J89="","",J89)</f>
        <v>21</v>
      </c>
      <c r="I92" s="438" t="str">
        <f>IF(K89="","",K89)</f>
        <v>-</v>
      </c>
      <c r="J92" s="414"/>
      <c r="K92" s="415"/>
      <c r="L92" s="415"/>
      <c r="M92" s="416"/>
      <c r="N92" s="150">
        <v>21</v>
      </c>
      <c r="O92" s="151" t="str">
        <f t="shared" si="24"/>
        <v>-</v>
      </c>
      <c r="P92" s="152">
        <v>13</v>
      </c>
      <c r="Q92" s="455"/>
      <c r="R92" s="150">
        <v>15</v>
      </c>
      <c r="S92" s="151" t="str">
        <f t="shared" si="25"/>
        <v>-</v>
      </c>
      <c r="T92" s="152">
        <v>21</v>
      </c>
      <c r="U92" s="455"/>
      <c r="V92" s="150">
        <v>19</v>
      </c>
      <c r="W92" s="151" t="str">
        <f t="shared" si="26"/>
        <v>-</v>
      </c>
      <c r="X92" s="152">
        <v>21</v>
      </c>
      <c r="Y92" s="420"/>
      <c r="Z92" s="375"/>
      <c r="AA92" s="376"/>
      <c r="AB92" s="376"/>
      <c r="AC92" s="377"/>
      <c r="AD92" s="146"/>
      <c r="AE92" s="155">
        <f>COUNTIF(F91:Y93,"○")</f>
        <v>1</v>
      </c>
      <c r="AF92" s="156">
        <f>COUNTIF(F91:Y93,"×")</f>
        <v>3</v>
      </c>
      <c r="AG92" s="157">
        <f>(IF((F91&gt;H91),1,0))+(IF((F92&gt;H92),1,0))+(IF((F93&gt;H93),1,0))+(IF((J91&gt;L91),1,0))+(IF((J92&gt;L92),1,0))+(IF((J93&gt;L93),1,0))+(IF((N91&gt;P91),1,0))+(IF((N92&gt;P92),1,0))+(IF((N93&gt;P93),1,0))+(IF((R91&gt;T91),1,0))+(IF((R92&gt;T92),1,0))+(IF((R93&gt;T93),1,0))+(IF((V91&gt;X91),1,0))+(IF((V92&gt;X92),1,0))+(IF((V93&gt;X93),1,0))</f>
        <v>3</v>
      </c>
      <c r="AH92" s="158">
        <f>(IF((F91&lt;H91),1,0))+(IF((F92&lt;H92),1,0))+(IF((F93&lt;H93),1,0))+(IF((J91&lt;L91),1,0))+(IF((J92&lt;L92),1,0))+(IF((J93&lt;L93),1,0))+(IF((N91&lt;P91),1,0))+(IF((N92&lt;P92),1,0))+(IF((N93&lt;P93),1,0))+(IF((R91&lt;T91),1,0))+(IF((R92&lt;T92),1,0))+(IF((R93&lt;T93),1,0))+(IF((V91&lt;X91),1,0))+(IF((V92&lt;X92),1,0))+(IF((V93&lt;X93),1,0))</f>
        <v>6</v>
      </c>
      <c r="AI92" s="161">
        <f>AG92-AH92</f>
        <v>-3</v>
      </c>
      <c r="AJ92" s="156">
        <f>SUM(F91:F93,J91:J93,N91:N93,R91:R93,V91:V93)</f>
        <v>148</v>
      </c>
      <c r="AK92" s="156">
        <f>SUM(H91:H93,L91:L93,P91:P93,T91:T93,X91:X93)</f>
        <v>162</v>
      </c>
      <c r="AL92" s="159">
        <f>AJ92-AK92</f>
        <v>-14</v>
      </c>
      <c r="AM92" s="145"/>
      <c r="AN92" s="101" t="s">
        <v>151</v>
      </c>
      <c r="AO92" s="102" t="s">
        <v>150</v>
      </c>
      <c r="AP92" s="165">
        <f>IF(AV89="","",AV89)</f>
        <v>21</v>
      </c>
      <c r="AQ92" s="151" t="str">
        <f t="shared" si="31"/>
        <v>-</v>
      </c>
      <c r="AR92" s="166">
        <f>IF(AT89="","",AT89)</f>
        <v>10</v>
      </c>
      <c r="AS92" s="438" t="str">
        <f>IF(AU89="","",AU89)</f>
        <v>-</v>
      </c>
      <c r="AT92" s="414"/>
      <c r="AU92" s="415"/>
      <c r="AV92" s="415"/>
      <c r="AW92" s="416"/>
      <c r="AX92" s="150">
        <v>21</v>
      </c>
      <c r="AY92" s="151" t="str">
        <f t="shared" si="27"/>
        <v>-</v>
      </c>
      <c r="AZ92" s="152">
        <v>19</v>
      </c>
      <c r="BA92" s="455"/>
      <c r="BB92" s="150">
        <v>21</v>
      </c>
      <c r="BC92" s="151" t="str">
        <f t="shared" si="28"/>
        <v>-</v>
      </c>
      <c r="BD92" s="152">
        <v>10</v>
      </c>
      <c r="BE92" s="455"/>
      <c r="BF92" s="150">
        <v>21</v>
      </c>
      <c r="BG92" s="151" t="str">
        <f t="shared" si="29"/>
        <v>-</v>
      </c>
      <c r="BH92" s="152">
        <v>9</v>
      </c>
      <c r="BI92" s="420"/>
      <c r="BJ92" s="375"/>
      <c r="BK92" s="376"/>
      <c r="BL92" s="376"/>
      <c r="BM92" s="377"/>
      <c r="BN92" s="146"/>
      <c r="BO92" s="155">
        <f>COUNTIF(AP91:BI93,"○")</f>
        <v>4</v>
      </c>
      <c r="BP92" s="156">
        <f>COUNTIF(AP91:BI93,"×")</f>
        <v>0</v>
      </c>
      <c r="BQ92" s="157">
        <f>(IF((AP91&gt;AR91),1,0))+(IF((AP92&gt;AR92),1,0))+(IF((AP93&gt;AR93),1,0))+(IF((AT91&gt;AV91),1,0))+(IF((AT92&gt;AV92),1,0))+(IF((AT93&gt;AV93),1,0))+(IF((AX91&gt;AZ91),1,0))+(IF((AX92&gt;AZ92),1,0))+(IF((AX93&gt;AZ93),1,0))+(IF((BB91&gt;BD91),1,0))+(IF((BB92&gt;BD92),1,0))+(IF((BB93&gt;BD93),1,0))+(IF((BF91&gt;BH91),1,0))+(IF((BF92&gt;BH92),1,0))+(IF((BF93&gt;BH93),1,0))</f>
        <v>8</v>
      </c>
      <c r="BR92" s="158">
        <f>(IF((AP91&lt;AR91),1,0))+(IF((AP92&lt;AR92),1,0))+(IF((AP93&lt;AR93),1,0))+(IF((AT91&lt;AV91),1,0))+(IF((AT92&lt;AV92),1,0))+(IF((AT93&lt;AV93),1,0))+(IF((AX91&lt;AZ91),1,0))+(IF((AX92&lt;AZ92),1,0))+(IF((AX93&lt;AZ93),1,0))+(IF((BB91&lt;BD91),1,0))+(IF((BB92&lt;BD92),1,0))+(IF((BB93&lt;BD93),1,0))+(IF((BF91&lt;BH91),1,0))+(IF((BF92&lt;BH92),1,0))+(IF((BF93&lt;BH93),1,0))</f>
        <v>0</v>
      </c>
      <c r="BS92" s="161">
        <f>BQ92-BR92</f>
        <v>8</v>
      </c>
      <c r="BT92" s="156">
        <f>SUM(AP91:AP93,AT91:AT93,AX91:AX93,BB91:BB93,BF91:BF93)</f>
        <v>168</v>
      </c>
      <c r="BU92" s="156">
        <f>SUM(AR91:AR93,AV91:AV93,AZ91:AZ93,BD91:BD93,BH91:BH93)</f>
        <v>100</v>
      </c>
      <c r="BV92" s="159">
        <f>BT92-BU92</f>
        <v>68</v>
      </c>
    </row>
    <row r="93" spans="1:74" ht="13.05" customHeight="1" x14ac:dyDescent="0.15">
      <c r="D93" s="106"/>
      <c r="E93" s="103" t="s">
        <v>86</v>
      </c>
      <c r="F93" s="175" t="str">
        <f>IF(L90="","",L90)</f>
        <v/>
      </c>
      <c r="G93" s="151" t="str">
        <f t="shared" si="30"/>
        <v/>
      </c>
      <c r="H93" s="176" t="str">
        <f>IF(J90="","",J90)</f>
        <v/>
      </c>
      <c r="I93" s="481" t="str">
        <f>IF(K90="","",K90)</f>
        <v/>
      </c>
      <c r="J93" s="489"/>
      <c r="K93" s="487"/>
      <c r="L93" s="487"/>
      <c r="M93" s="488"/>
      <c r="N93" s="162"/>
      <c r="O93" s="151" t="str">
        <f t="shared" si="24"/>
        <v/>
      </c>
      <c r="P93" s="163"/>
      <c r="Q93" s="456"/>
      <c r="R93" s="162"/>
      <c r="S93" s="164" t="str">
        <f t="shared" si="25"/>
        <v/>
      </c>
      <c r="T93" s="163"/>
      <c r="U93" s="456"/>
      <c r="V93" s="162">
        <v>10</v>
      </c>
      <c r="W93" s="164" t="str">
        <f t="shared" si="26"/>
        <v>-</v>
      </c>
      <c r="X93" s="163">
        <v>21</v>
      </c>
      <c r="Y93" s="420"/>
      <c r="Z93" s="297">
        <f>AE92</f>
        <v>1</v>
      </c>
      <c r="AA93" s="298" t="s">
        <v>24</v>
      </c>
      <c r="AB93" s="298">
        <f>AF92</f>
        <v>3</v>
      </c>
      <c r="AC93" s="299" t="s">
        <v>21</v>
      </c>
      <c r="AD93" s="146"/>
      <c r="AE93" s="177"/>
      <c r="AF93" s="178"/>
      <c r="AG93" s="179"/>
      <c r="AH93" s="180"/>
      <c r="AI93" s="181"/>
      <c r="AJ93" s="178"/>
      <c r="AK93" s="178"/>
      <c r="AL93" s="181"/>
      <c r="AM93" s="25"/>
      <c r="AN93" s="106"/>
      <c r="AO93" s="103" t="s">
        <v>87</v>
      </c>
      <c r="AP93" s="175" t="str">
        <f>IF(AV90="","",AV90)</f>
        <v/>
      </c>
      <c r="AQ93" s="151" t="str">
        <f t="shared" si="31"/>
        <v/>
      </c>
      <c r="AR93" s="176" t="str">
        <f>IF(AT90="","",AT90)</f>
        <v/>
      </c>
      <c r="AS93" s="481" t="str">
        <f>IF(AU90="","",AU90)</f>
        <v/>
      </c>
      <c r="AT93" s="489"/>
      <c r="AU93" s="487"/>
      <c r="AV93" s="487"/>
      <c r="AW93" s="488"/>
      <c r="AX93" s="162"/>
      <c r="AY93" s="151" t="str">
        <f t="shared" si="27"/>
        <v/>
      </c>
      <c r="AZ93" s="163"/>
      <c r="BA93" s="456"/>
      <c r="BB93" s="162"/>
      <c r="BC93" s="164" t="str">
        <f t="shared" si="28"/>
        <v/>
      </c>
      <c r="BD93" s="163"/>
      <c r="BE93" s="456"/>
      <c r="BF93" s="162"/>
      <c r="BG93" s="164" t="str">
        <f t="shared" si="29"/>
        <v/>
      </c>
      <c r="BH93" s="163"/>
      <c r="BI93" s="420"/>
      <c r="BJ93" s="297">
        <f>BO92</f>
        <v>4</v>
      </c>
      <c r="BK93" s="298" t="s">
        <v>24</v>
      </c>
      <c r="BL93" s="298">
        <f>BP92</f>
        <v>0</v>
      </c>
      <c r="BM93" s="299" t="s">
        <v>21</v>
      </c>
      <c r="BN93" s="146"/>
      <c r="BO93" s="177"/>
      <c r="BP93" s="178"/>
      <c r="BQ93" s="179"/>
      <c r="BR93" s="180"/>
      <c r="BS93" s="181"/>
      <c r="BT93" s="178"/>
      <c r="BU93" s="178"/>
      <c r="BV93" s="181"/>
    </row>
    <row r="94" spans="1:74" ht="13.05" customHeight="1" x14ac:dyDescent="0.15">
      <c r="D94" s="101" t="s">
        <v>136</v>
      </c>
      <c r="E94" s="102" t="s">
        <v>137</v>
      </c>
      <c r="F94" s="165">
        <f>IF(P88="","",P88)</f>
        <v>5</v>
      </c>
      <c r="G94" s="168" t="str">
        <f t="shared" si="30"/>
        <v>-</v>
      </c>
      <c r="H94" s="166">
        <f>IF(N88="","",N88)</f>
        <v>21</v>
      </c>
      <c r="I94" s="437" t="str">
        <f>IF(Q88="","",IF(Q88="○","×",IF(Q88="×","○")))</f>
        <v>×</v>
      </c>
      <c r="J94" s="182">
        <f>IF(P91="","",P91)</f>
        <v>5</v>
      </c>
      <c r="K94" s="151" t="str">
        <f t="shared" ref="K94:K102" si="32">IF(J94="","","-")</f>
        <v>-</v>
      </c>
      <c r="L94" s="166">
        <f>IF(N91="","",N91)</f>
        <v>21</v>
      </c>
      <c r="M94" s="437" t="str">
        <f>IF(Q91="","",IF(Q91="○","×",IF(Q91="×","○")))</f>
        <v>×</v>
      </c>
      <c r="N94" s="411"/>
      <c r="O94" s="412"/>
      <c r="P94" s="412"/>
      <c r="Q94" s="413"/>
      <c r="R94" s="150">
        <v>6</v>
      </c>
      <c r="S94" s="151" t="str">
        <f t="shared" si="25"/>
        <v>-</v>
      </c>
      <c r="T94" s="152">
        <v>21</v>
      </c>
      <c r="U94" s="455" t="str">
        <f>IF(R94&lt;&gt;"",IF(R94&gt;T94,IF(R95&gt;T95,"○",IF(R96&gt;T96,"○","×")),IF(R95&gt;T95,IF(R96&gt;T96,"○","×"),"×")),"")</f>
        <v>×</v>
      </c>
      <c r="V94" s="150">
        <v>9</v>
      </c>
      <c r="W94" s="151" t="str">
        <f t="shared" si="26"/>
        <v>-</v>
      </c>
      <c r="X94" s="152">
        <v>21</v>
      </c>
      <c r="Y94" s="457" t="str">
        <f>IF(V94&lt;&gt;"",IF(V94&gt;X94,IF(V95&gt;X95,"○",IF(V96&gt;X96,"○","×")),IF(V95&gt;X95,IF(V96&gt;X96,"○","×"),"×")),"")</f>
        <v>×</v>
      </c>
      <c r="Z94" s="372" t="s">
        <v>339</v>
      </c>
      <c r="AA94" s="373"/>
      <c r="AB94" s="373"/>
      <c r="AC94" s="374"/>
      <c r="AD94" s="146"/>
      <c r="AE94" s="155"/>
      <c r="AF94" s="156"/>
      <c r="AG94" s="157"/>
      <c r="AH94" s="158"/>
      <c r="AI94" s="159"/>
      <c r="AJ94" s="156"/>
      <c r="AK94" s="156"/>
      <c r="AL94" s="159"/>
      <c r="AM94" s="145"/>
      <c r="AN94" s="101" t="s">
        <v>152</v>
      </c>
      <c r="AO94" s="102" t="s">
        <v>80</v>
      </c>
      <c r="AP94" s="165">
        <f>IF(AZ88="","",AZ88)</f>
        <v>21</v>
      </c>
      <c r="AQ94" s="168" t="str">
        <f t="shared" si="31"/>
        <v>-</v>
      </c>
      <c r="AR94" s="166">
        <f>IF(AX88="","",AX88)</f>
        <v>10</v>
      </c>
      <c r="AS94" s="437" t="str">
        <f>IF(BA88="","",IF(BA88="○","×",IF(BA88="×","○")))</f>
        <v>○</v>
      </c>
      <c r="AT94" s="182">
        <f>IF(AZ91="","",AZ91)</f>
        <v>17</v>
      </c>
      <c r="AU94" s="151" t="str">
        <f t="shared" ref="AU94:AU102" si="33">IF(AT94="","","-")</f>
        <v>-</v>
      </c>
      <c r="AV94" s="166">
        <f>IF(AX91="","",AX91)</f>
        <v>21</v>
      </c>
      <c r="AW94" s="437" t="str">
        <f>IF(BA91="","",IF(BA91="○","×",IF(BA91="×","○")))</f>
        <v>×</v>
      </c>
      <c r="AX94" s="411"/>
      <c r="AY94" s="412"/>
      <c r="AZ94" s="412"/>
      <c r="BA94" s="413"/>
      <c r="BB94" s="150">
        <v>21</v>
      </c>
      <c r="BC94" s="151" t="str">
        <f t="shared" si="28"/>
        <v>-</v>
      </c>
      <c r="BD94" s="152">
        <v>7</v>
      </c>
      <c r="BE94" s="455" t="str">
        <f>IF(BB94&lt;&gt;"",IF(BB94&gt;BD94,IF(BB95&gt;BD95,"○",IF(BB96&gt;BD96,"○","×")),IF(BB95&gt;BD95,IF(BB96&gt;BD96,"○","×"),"×")),"")</f>
        <v>○</v>
      </c>
      <c r="BF94" s="150">
        <v>21</v>
      </c>
      <c r="BG94" s="151" t="str">
        <f t="shared" si="29"/>
        <v>-</v>
      </c>
      <c r="BH94" s="152">
        <v>14</v>
      </c>
      <c r="BI94" s="457" t="str">
        <f>IF(BF94&lt;&gt;"",IF(BF94&gt;BH94,IF(BF95&gt;BH95,"○",IF(BF96&gt;BH96,"○","×")),IF(BF95&gt;BH95,IF(BF96&gt;BH96,"○","×"),"×")),"")</f>
        <v>○</v>
      </c>
      <c r="BJ94" s="372" t="s">
        <v>338</v>
      </c>
      <c r="BK94" s="373"/>
      <c r="BL94" s="373"/>
      <c r="BM94" s="374"/>
      <c r="BN94" s="146"/>
      <c r="BO94" s="155"/>
      <c r="BP94" s="156"/>
      <c r="BQ94" s="157"/>
      <c r="BR94" s="158"/>
      <c r="BS94" s="159"/>
      <c r="BT94" s="156"/>
      <c r="BU94" s="156"/>
      <c r="BV94" s="159"/>
    </row>
    <row r="95" spans="1:74" ht="13.05" customHeight="1" x14ac:dyDescent="0.15">
      <c r="D95" s="101" t="s">
        <v>138</v>
      </c>
      <c r="E95" s="102" t="s">
        <v>137</v>
      </c>
      <c r="F95" s="165">
        <f>IF(P89="","",P89)</f>
        <v>10</v>
      </c>
      <c r="G95" s="151" t="str">
        <f t="shared" si="30"/>
        <v>-</v>
      </c>
      <c r="H95" s="166">
        <f>IF(N89="","",N89)</f>
        <v>21</v>
      </c>
      <c r="I95" s="438" t="str">
        <f>IF(K92="","",K92)</f>
        <v/>
      </c>
      <c r="J95" s="182">
        <f>IF(P92="","",P92)</f>
        <v>13</v>
      </c>
      <c r="K95" s="151" t="str">
        <f t="shared" si="32"/>
        <v>-</v>
      </c>
      <c r="L95" s="166">
        <f>IF(N92="","",N92)</f>
        <v>21</v>
      </c>
      <c r="M95" s="438" t="str">
        <f>IF(O92="","",O92)</f>
        <v>-</v>
      </c>
      <c r="N95" s="414"/>
      <c r="O95" s="415"/>
      <c r="P95" s="415"/>
      <c r="Q95" s="416"/>
      <c r="R95" s="150">
        <v>16</v>
      </c>
      <c r="S95" s="151" t="str">
        <f t="shared" si="25"/>
        <v>-</v>
      </c>
      <c r="T95" s="152">
        <v>21</v>
      </c>
      <c r="U95" s="455"/>
      <c r="V95" s="150">
        <v>4</v>
      </c>
      <c r="W95" s="151" t="str">
        <f t="shared" si="26"/>
        <v>-</v>
      </c>
      <c r="X95" s="152">
        <v>21</v>
      </c>
      <c r="Y95" s="420"/>
      <c r="Z95" s="375"/>
      <c r="AA95" s="376"/>
      <c r="AB95" s="376"/>
      <c r="AC95" s="377"/>
      <c r="AD95" s="146"/>
      <c r="AE95" s="155">
        <f>COUNTIF(F94:Y96,"○")</f>
        <v>0</v>
      </c>
      <c r="AF95" s="156">
        <f>COUNTIF(F94:Y96,"×")</f>
        <v>4</v>
      </c>
      <c r="AG95" s="157">
        <f>(IF((F94&gt;H94),1,0))+(IF((F95&gt;H95),1,0))+(IF((F96&gt;H96),1,0))+(IF((J94&gt;L94),1,0))+(IF((J95&gt;L95),1,0))+(IF((J96&gt;L96),1,0))+(IF((N94&gt;P94),1,0))+(IF((N95&gt;P95),1,0))+(IF((N96&gt;P96),1,0))+(IF((R94&gt;T94),1,0))+(IF((R95&gt;T95),1,0))+(IF((R96&gt;T96),1,0))+(IF((V94&gt;X94),1,0))+(IF((V95&gt;X95),1,0))+(IF((V96&gt;X96),1,0))</f>
        <v>0</v>
      </c>
      <c r="AH95" s="158">
        <f>(IF((F94&lt;H94),1,0))+(IF((F95&lt;H95),1,0))+(IF((F96&lt;H96),1,0))+(IF((J94&lt;L94),1,0))+(IF((J95&lt;L95),1,0))+(IF((J96&lt;L96),1,0))+(IF((N94&lt;P94),1,0))+(IF((N95&lt;P95),1,0))+(IF((N96&lt;P96),1,0))+(IF((R94&lt;T94),1,0))+(IF((R95&lt;T95),1,0))+(IF((R96&lt;T96),1,0))+(IF((V94&lt;X94),1,0))+(IF((V95&lt;X95),1,0))+(IF((V96&lt;X96),1,0))</f>
        <v>8</v>
      </c>
      <c r="AI95" s="161">
        <f>AG95-AH95</f>
        <v>-8</v>
      </c>
      <c r="AJ95" s="156">
        <f>SUM(F94:F96,J94:J96,N94:N96,R94:R96,V94:V96)</f>
        <v>68</v>
      </c>
      <c r="AK95" s="156">
        <f>SUM(H94:H96,L94:L96,P94:P96,T94:T96,X94:X96)</f>
        <v>168</v>
      </c>
      <c r="AL95" s="159">
        <f>AJ95-AK95</f>
        <v>-100</v>
      </c>
      <c r="AM95" s="145"/>
      <c r="AN95" s="101" t="s">
        <v>153</v>
      </c>
      <c r="AO95" s="102" t="s">
        <v>80</v>
      </c>
      <c r="AP95" s="165">
        <f>IF(AZ89="","",AZ89)</f>
        <v>21</v>
      </c>
      <c r="AQ95" s="151" t="str">
        <f t="shared" si="31"/>
        <v>-</v>
      </c>
      <c r="AR95" s="166">
        <f>IF(AX89="","",AX89)</f>
        <v>9</v>
      </c>
      <c r="AS95" s="438" t="str">
        <f>IF(AU92="","",AU92)</f>
        <v/>
      </c>
      <c r="AT95" s="182">
        <f>IF(AZ92="","",AZ92)</f>
        <v>19</v>
      </c>
      <c r="AU95" s="151" t="str">
        <f t="shared" si="33"/>
        <v>-</v>
      </c>
      <c r="AV95" s="166">
        <f>IF(AX92="","",AX92)</f>
        <v>21</v>
      </c>
      <c r="AW95" s="438" t="str">
        <f>IF(AY92="","",AY92)</f>
        <v>-</v>
      </c>
      <c r="AX95" s="414"/>
      <c r="AY95" s="415"/>
      <c r="AZ95" s="415"/>
      <c r="BA95" s="416"/>
      <c r="BB95" s="150">
        <v>21</v>
      </c>
      <c r="BC95" s="151" t="str">
        <f t="shared" si="28"/>
        <v>-</v>
      </c>
      <c r="BD95" s="152">
        <v>4</v>
      </c>
      <c r="BE95" s="455"/>
      <c r="BF95" s="150">
        <v>21</v>
      </c>
      <c r="BG95" s="151" t="str">
        <f t="shared" si="29"/>
        <v>-</v>
      </c>
      <c r="BH95" s="152">
        <v>10</v>
      </c>
      <c r="BI95" s="420"/>
      <c r="BJ95" s="375"/>
      <c r="BK95" s="376"/>
      <c r="BL95" s="376"/>
      <c r="BM95" s="377"/>
      <c r="BN95" s="146"/>
      <c r="BO95" s="155">
        <f>COUNTIF(AP94:BI96,"○")</f>
        <v>3</v>
      </c>
      <c r="BP95" s="156">
        <f>COUNTIF(AP94:BI96,"×")</f>
        <v>1</v>
      </c>
      <c r="BQ95" s="157">
        <f>(IF((AP94&gt;AR94),1,0))+(IF((AP95&gt;AR95),1,0))+(IF((AP96&gt;AR96),1,0))+(IF((AT94&gt;AV94),1,0))+(IF((AT95&gt;AV95),1,0))+(IF((AT96&gt;AV96),1,0))+(IF((AX94&gt;AZ94),1,0))+(IF((AX95&gt;AZ95),1,0))+(IF((AX96&gt;AZ96),1,0))+(IF((BB94&gt;BD94),1,0))+(IF((BB95&gt;BD95),1,0))+(IF((BB96&gt;BD96),1,0))+(IF((BF94&gt;BH94),1,0))+(IF((BF95&gt;BH95),1,0))+(IF((BF96&gt;BH96),1,0))</f>
        <v>6</v>
      </c>
      <c r="BR95" s="158">
        <f>(IF((AP94&lt;AR94),1,0))+(IF((AP95&lt;AR95),1,0))+(IF((AP96&lt;AR96),1,0))+(IF((AT94&lt;AV94),1,0))+(IF((AT95&lt;AV95),1,0))+(IF((AT96&lt;AV96),1,0))+(IF((AX94&lt;AZ94),1,0))+(IF((AX95&lt;AZ95),1,0))+(IF((AX96&lt;AZ96),1,0))+(IF((BB94&lt;BD94),1,0))+(IF((BB95&lt;BD95),1,0))+(IF((BB96&lt;BD96),1,0))+(IF((BF94&lt;BH94),1,0))+(IF((BF95&lt;BH95),1,0))+(IF((BF96&lt;BH96),1,0))</f>
        <v>2</v>
      </c>
      <c r="BS95" s="161">
        <f>BQ95-BR95</f>
        <v>4</v>
      </c>
      <c r="BT95" s="156">
        <f>SUM(AP94:AP96,AT94:AT96,AX94:AX96,BB94:BB96,BF94:BF96)</f>
        <v>162</v>
      </c>
      <c r="BU95" s="156">
        <f>SUM(AR94:AR96,AV94:AV96,AZ94:AZ96,BD94:BD96,BH94:BH96)</f>
        <v>96</v>
      </c>
      <c r="BV95" s="159">
        <f>BT95-BU95</f>
        <v>66</v>
      </c>
    </row>
    <row r="96" spans="1:74" ht="13.05" customHeight="1" x14ac:dyDescent="0.15">
      <c r="D96" s="106"/>
      <c r="E96" s="103" t="s">
        <v>87</v>
      </c>
      <c r="F96" s="165" t="str">
        <f>IF(P90="","",P90)</f>
        <v/>
      </c>
      <c r="G96" s="151" t="str">
        <f t="shared" si="30"/>
        <v/>
      </c>
      <c r="H96" s="166" t="str">
        <f>IF(N90="","",N90)</f>
        <v/>
      </c>
      <c r="I96" s="438" t="str">
        <f>IF(K93="","",K93)</f>
        <v/>
      </c>
      <c r="J96" s="182" t="str">
        <f>IF(P93="","",P93)</f>
        <v/>
      </c>
      <c r="K96" s="151" t="str">
        <f t="shared" si="32"/>
        <v/>
      </c>
      <c r="L96" s="166" t="str">
        <f>IF(N93="","",N93)</f>
        <v/>
      </c>
      <c r="M96" s="438" t="str">
        <f>IF(O93="","",O93)</f>
        <v/>
      </c>
      <c r="N96" s="414"/>
      <c r="O96" s="415"/>
      <c r="P96" s="415"/>
      <c r="Q96" s="416"/>
      <c r="R96" s="150"/>
      <c r="S96" s="151" t="str">
        <f t="shared" si="25"/>
        <v/>
      </c>
      <c r="T96" s="152"/>
      <c r="U96" s="456"/>
      <c r="V96" s="150"/>
      <c r="W96" s="151" t="str">
        <f t="shared" si="26"/>
        <v/>
      </c>
      <c r="X96" s="152"/>
      <c r="Y96" s="421"/>
      <c r="Z96" s="297">
        <f>AE95</f>
        <v>0</v>
      </c>
      <c r="AA96" s="298" t="s">
        <v>24</v>
      </c>
      <c r="AB96" s="298">
        <f>AF95</f>
        <v>4</v>
      </c>
      <c r="AC96" s="299" t="s">
        <v>21</v>
      </c>
      <c r="AD96" s="146"/>
      <c r="AE96" s="155"/>
      <c r="AF96" s="156"/>
      <c r="AG96" s="157"/>
      <c r="AH96" s="158"/>
      <c r="AI96" s="159"/>
      <c r="AJ96" s="156"/>
      <c r="AK96" s="156"/>
      <c r="AL96" s="159"/>
      <c r="AM96" s="25"/>
      <c r="AN96" s="106"/>
      <c r="AO96" s="103" t="s">
        <v>87</v>
      </c>
      <c r="AP96" s="165" t="str">
        <f>IF(AZ90="","",AZ90)</f>
        <v/>
      </c>
      <c r="AQ96" s="151" t="str">
        <f t="shared" si="31"/>
        <v/>
      </c>
      <c r="AR96" s="166" t="str">
        <f>IF(AX90="","",AX90)</f>
        <v/>
      </c>
      <c r="AS96" s="438" t="str">
        <f>IF(AU93="","",AU93)</f>
        <v/>
      </c>
      <c r="AT96" s="182" t="str">
        <f>IF(AZ93="","",AZ93)</f>
        <v/>
      </c>
      <c r="AU96" s="151" t="str">
        <f t="shared" si="33"/>
        <v/>
      </c>
      <c r="AV96" s="166" t="str">
        <f>IF(AX93="","",AX93)</f>
        <v/>
      </c>
      <c r="AW96" s="438" t="str">
        <f>IF(AY93="","",AY93)</f>
        <v/>
      </c>
      <c r="AX96" s="414"/>
      <c r="AY96" s="415"/>
      <c r="AZ96" s="415"/>
      <c r="BA96" s="416"/>
      <c r="BB96" s="150"/>
      <c r="BC96" s="151" t="str">
        <f t="shared" si="28"/>
        <v/>
      </c>
      <c r="BD96" s="152"/>
      <c r="BE96" s="456"/>
      <c r="BF96" s="150"/>
      <c r="BG96" s="151" t="str">
        <f t="shared" si="29"/>
        <v/>
      </c>
      <c r="BH96" s="152"/>
      <c r="BI96" s="421"/>
      <c r="BJ96" s="297">
        <f>BO95</f>
        <v>3</v>
      </c>
      <c r="BK96" s="298" t="s">
        <v>24</v>
      </c>
      <c r="BL96" s="298">
        <f>BP95</f>
        <v>1</v>
      </c>
      <c r="BM96" s="299" t="s">
        <v>21</v>
      </c>
      <c r="BN96" s="146"/>
      <c r="BO96" s="155"/>
      <c r="BP96" s="156"/>
      <c r="BQ96" s="157"/>
      <c r="BR96" s="158"/>
      <c r="BS96" s="159"/>
      <c r="BT96" s="156"/>
      <c r="BU96" s="156"/>
      <c r="BV96" s="159"/>
    </row>
    <row r="97" spans="4:85" ht="13.05" customHeight="1" x14ac:dyDescent="0.15">
      <c r="D97" s="104" t="s">
        <v>139</v>
      </c>
      <c r="E97" s="107" t="s">
        <v>7</v>
      </c>
      <c r="F97" s="183">
        <f>IF(T88="","",T88)</f>
        <v>21</v>
      </c>
      <c r="G97" s="168" t="str">
        <f t="shared" si="30"/>
        <v>-</v>
      </c>
      <c r="H97" s="184">
        <f>IF(R88="","",R88)</f>
        <v>18</v>
      </c>
      <c r="I97" s="458" t="str">
        <f>IF(U88="","",IF(U88="○","×",IF(U88="×","○")))</f>
        <v>○</v>
      </c>
      <c r="J97" s="185">
        <f>IF(T91="","",T91)</f>
        <v>21</v>
      </c>
      <c r="K97" s="168" t="str">
        <f t="shared" si="32"/>
        <v>-</v>
      </c>
      <c r="L97" s="184">
        <f>IF(R91="","",R91)</f>
        <v>16</v>
      </c>
      <c r="M97" s="437" t="str">
        <f>IF(U91="","",IF(U91="○","×",IF(U91="×","○")))</f>
        <v>○</v>
      </c>
      <c r="N97" s="184">
        <f>IF(T94="","",T94)</f>
        <v>21</v>
      </c>
      <c r="O97" s="168" t="str">
        <f t="shared" ref="O97:O102" si="34">IF(N97="","","-")</f>
        <v>-</v>
      </c>
      <c r="P97" s="184">
        <f>IF(R94="","",R94)</f>
        <v>6</v>
      </c>
      <c r="Q97" s="437" t="str">
        <f>IF(U94="","",IF(U94="○","×",IF(U94="×","○")))</f>
        <v>○</v>
      </c>
      <c r="R97" s="411"/>
      <c r="S97" s="412"/>
      <c r="T97" s="412"/>
      <c r="U97" s="413"/>
      <c r="V97" s="167">
        <v>21</v>
      </c>
      <c r="W97" s="168" t="str">
        <f t="shared" si="26"/>
        <v>-</v>
      </c>
      <c r="X97" s="169">
        <v>19</v>
      </c>
      <c r="Y97" s="420" t="str">
        <f>IF(V97&lt;&gt;"",IF(V97&gt;X97,IF(V98&gt;X98,"○",IF(V99&gt;X99,"○","×")),IF(V98&gt;X98,IF(V99&gt;X99,"○","×"),"×")),"")</f>
        <v>○</v>
      </c>
      <c r="Z97" s="372" t="s">
        <v>335</v>
      </c>
      <c r="AA97" s="373"/>
      <c r="AB97" s="373"/>
      <c r="AC97" s="374"/>
      <c r="AD97" s="146"/>
      <c r="AE97" s="170"/>
      <c r="AF97" s="171"/>
      <c r="AG97" s="172"/>
      <c r="AH97" s="173"/>
      <c r="AI97" s="174"/>
      <c r="AJ97" s="171"/>
      <c r="AK97" s="171"/>
      <c r="AL97" s="174"/>
      <c r="AM97" s="145"/>
      <c r="AN97" s="104" t="s">
        <v>154</v>
      </c>
      <c r="AO97" s="107" t="s">
        <v>155</v>
      </c>
      <c r="AP97" s="183">
        <f>IF(BD88="","",BD88)</f>
        <v>2</v>
      </c>
      <c r="AQ97" s="168" t="str">
        <f t="shared" si="31"/>
        <v>-</v>
      </c>
      <c r="AR97" s="184">
        <f>IF(BB88="","",BB88)</f>
        <v>21</v>
      </c>
      <c r="AS97" s="458" t="str">
        <f>IF(BE88="","",IF(BE88="○","×",IF(BE88="×","○")))</f>
        <v>×</v>
      </c>
      <c r="AT97" s="185">
        <f>IF(BD91="","",BD91)</f>
        <v>3</v>
      </c>
      <c r="AU97" s="168" t="str">
        <f t="shared" si="33"/>
        <v>-</v>
      </c>
      <c r="AV97" s="184">
        <f>IF(BB91="","",BB91)</f>
        <v>21</v>
      </c>
      <c r="AW97" s="437" t="str">
        <f>IF(BE91="","",IF(BE91="○","×",IF(BE91="×","○")))</f>
        <v>×</v>
      </c>
      <c r="AX97" s="184">
        <f>IF(BD94="","",BD94)</f>
        <v>7</v>
      </c>
      <c r="AY97" s="168" t="str">
        <f t="shared" ref="AY97:AY102" si="35">IF(AX97="","","-")</f>
        <v>-</v>
      </c>
      <c r="AZ97" s="184">
        <f>IF(BB94="","",BB94)</f>
        <v>21</v>
      </c>
      <c r="BA97" s="437" t="str">
        <f>IF(BE94="","",IF(BE94="○","×",IF(BE94="×","○")))</f>
        <v>×</v>
      </c>
      <c r="BB97" s="411"/>
      <c r="BC97" s="412"/>
      <c r="BD97" s="412"/>
      <c r="BE97" s="413"/>
      <c r="BF97" s="167">
        <v>5</v>
      </c>
      <c r="BG97" s="168" t="str">
        <f t="shared" si="29"/>
        <v>-</v>
      </c>
      <c r="BH97" s="169">
        <v>21</v>
      </c>
      <c r="BI97" s="420" t="str">
        <f>IF(BF97&lt;&gt;"",IF(BF97&gt;BH97,IF(BF98&gt;BH98,"○",IF(BF99&gt;BH99,"○","×")),IF(BF98&gt;BH98,IF(BF99&gt;BH99,"○","×"),"×")),"")</f>
        <v>×</v>
      </c>
      <c r="BJ97" s="372" t="s">
        <v>339</v>
      </c>
      <c r="BK97" s="373"/>
      <c r="BL97" s="373"/>
      <c r="BM97" s="374"/>
      <c r="BN97" s="146"/>
      <c r="BO97" s="170"/>
      <c r="BP97" s="171"/>
      <c r="BQ97" s="172"/>
      <c r="BR97" s="173"/>
      <c r="BS97" s="174"/>
      <c r="BT97" s="171"/>
      <c r="BU97" s="171"/>
      <c r="BV97" s="174"/>
    </row>
    <row r="98" spans="4:85" ht="13.05" customHeight="1" x14ac:dyDescent="0.15">
      <c r="D98" s="101" t="s">
        <v>140</v>
      </c>
      <c r="E98" s="108" t="s">
        <v>141</v>
      </c>
      <c r="F98" s="165">
        <f>IF(T89="","",T89)</f>
        <v>21</v>
      </c>
      <c r="G98" s="151" t="str">
        <f t="shared" si="30"/>
        <v>-</v>
      </c>
      <c r="H98" s="166">
        <f>IF(R89="","",R89)</f>
        <v>14</v>
      </c>
      <c r="I98" s="459" t="str">
        <f>IF(K95="","",K95)</f>
        <v>-</v>
      </c>
      <c r="J98" s="182">
        <f>IF(T92="","",T92)</f>
        <v>21</v>
      </c>
      <c r="K98" s="151" t="str">
        <f t="shared" si="32"/>
        <v>-</v>
      </c>
      <c r="L98" s="166">
        <f>IF(R92="","",R92)</f>
        <v>15</v>
      </c>
      <c r="M98" s="438" t="str">
        <f>IF(O95="","",O95)</f>
        <v/>
      </c>
      <c r="N98" s="166">
        <f>IF(T95="","",T95)</f>
        <v>21</v>
      </c>
      <c r="O98" s="151" t="str">
        <f t="shared" si="34"/>
        <v>-</v>
      </c>
      <c r="P98" s="166">
        <f>IF(R95="","",R95)</f>
        <v>16</v>
      </c>
      <c r="Q98" s="438" t="str">
        <f>IF(S95="","",S95)</f>
        <v>-</v>
      </c>
      <c r="R98" s="414"/>
      <c r="S98" s="415"/>
      <c r="T98" s="415"/>
      <c r="U98" s="416"/>
      <c r="V98" s="150">
        <v>7</v>
      </c>
      <c r="W98" s="151" t="str">
        <f t="shared" si="26"/>
        <v>-</v>
      </c>
      <c r="X98" s="152">
        <v>21</v>
      </c>
      <c r="Y98" s="420"/>
      <c r="Z98" s="375"/>
      <c r="AA98" s="376"/>
      <c r="AB98" s="376"/>
      <c r="AC98" s="377"/>
      <c r="AD98" s="146"/>
      <c r="AE98" s="155">
        <f>COUNTIF(F97:Y99,"○")</f>
        <v>4</v>
      </c>
      <c r="AF98" s="156">
        <f>COUNTIF(F97:Y99,"×")</f>
        <v>0</v>
      </c>
      <c r="AG98" s="157">
        <f>(IF((F97&gt;H97),1,0))+(IF((F98&gt;H98),1,0))+(IF((F99&gt;H99),1,0))+(IF((J97&gt;L97),1,0))+(IF((J98&gt;L98),1,0))+(IF((J99&gt;L99),1,0))+(IF((N97&gt;P97),1,0))+(IF((N98&gt;P98),1,0))+(IF((N99&gt;P99),1,0))+(IF((R97&gt;T97),1,0))+(IF((R98&gt;T98),1,0))+(IF((R99&gt;T99),1,0))+(IF((V97&gt;X97),1,0))+(IF((V98&gt;X98),1,0))+(IF((V99&gt;X99),1,0))</f>
        <v>8</v>
      </c>
      <c r="AH98" s="158">
        <f>(IF((F97&lt;H97),1,0))+(IF((F98&lt;H98),1,0))+(IF((F99&lt;H99),1,0))+(IF((J97&lt;L97),1,0))+(IF((J98&lt;L98),1,0))+(IF((J99&lt;L99),1,0))+(IF((N97&lt;P97),1,0))+(IF((N98&lt;P98),1,0))+(IF((N99&lt;P99),1,0))+(IF((R97&lt;T97),1,0))+(IF((R98&lt;T98),1,0))+(IF((R99&lt;T99),1,0))+(IF((V97&lt;X97),1,0))+(IF((V98&lt;X98),1,0))+(IF((V99&lt;X99),1,0))</f>
        <v>1</v>
      </c>
      <c r="AI98" s="161">
        <f>AG98-AH98</f>
        <v>7</v>
      </c>
      <c r="AJ98" s="156">
        <f>SUM(F97:F99,J97:J99,N97:N99,R97:R99,V97:V99)</f>
        <v>175</v>
      </c>
      <c r="AK98" s="156">
        <f>SUM(H97:H99,L97:L99,P97:P99,T97:T99,X97:X99)</f>
        <v>136</v>
      </c>
      <c r="AL98" s="159">
        <f>AJ98-AK98</f>
        <v>39</v>
      </c>
      <c r="AM98" s="145"/>
      <c r="AN98" s="101" t="s">
        <v>156</v>
      </c>
      <c r="AO98" s="108" t="s">
        <v>155</v>
      </c>
      <c r="AP98" s="165">
        <f>IF(BD89="","",BD89)</f>
        <v>9</v>
      </c>
      <c r="AQ98" s="151" t="str">
        <f t="shared" si="31"/>
        <v>-</v>
      </c>
      <c r="AR98" s="166">
        <f>IF(BB89="","",BB89)</f>
        <v>21</v>
      </c>
      <c r="AS98" s="459" t="str">
        <f>IF(AU95="","",AU95)</f>
        <v>-</v>
      </c>
      <c r="AT98" s="182">
        <f>IF(BD92="","",BD92)</f>
        <v>10</v>
      </c>
      <c r="AU98" s="151" t="str">
        <f t="shared" si="33"/>
        <v>-</v>
      </c>
      <c r="AV98" s="166">
        <f>IF(BB92="","",BB92)</f>
        <v>21</v>
      </c>
      <c r="AW98" s="438" t="str">
        <f>IF(AY95="","",AY95)</f>
        <v/>
      </c>
      <c r="AX98" s="166">
        <f>IF(BD95="","",BD95)</f>
        <v>4</v>
      </c>
      <c r="AY98" s="151" t="str">
        <f t="shared" si="35"/>
        <v>-</v>
      </c>
      <c r="AZ98" s="166">
        <f>IF(BB95="","",BB95)</f>
        <v>21</v>
      </c>
      <c r="BA98" s="438" t="str">
        <f>IF(BC95="","",BC95)</f>
        <v>-</v>
      </c>
      <c r="BB98" s="414"/>
      <c r="BC98" s="415"/>
      <c r="BD98" s="415"/>
      <c r="BE98" s="416"/>
      <c r="BF98" s="150">
        <v>8</v>
      </c>
      <c r="BG98" s="151" t="str">
        <f t="shared" si="29"/>
        <v>-</v>
      </c>
      <c r="BH98" s="152">
        <v>21</v>
      </c>
      <c r="BI98" s="420"/>
      <c r="BJ98" s="375"/>
      <c r="BK98" s="376"/>
      <c r="BL98" s="376"/>
      <c r="BM98" s="377"/>
      <c r="BN98" s="146"/>
      <c r="BO98" s="155">
        <f>COUNTIF(AP97:BI99,"○")</f>
        <v>0</v>
      </c>
      <c r="BP98" s="156">
        <f>COUNTIF(AP97:BI99,"×")</f>
        <v>4</v>
      </c>
      <c r="BQ98" s="157">
        <f>(IF((AP97&gt;AR97),1,0))+(IF((AP98&gt;AR98),1,0))+(IF((AP99&gt;AR99),1,0))+(IF((AT97&gt;AV97),1,0))+(IF((AT98&gt;AV98),1,0))+(IF((AT99&gt;AV99),1,0))+(IF((AX97&gt;AZ97),1,0))+(IF((AX98&gt;AZ98),1,0))+(IF((AX99&gt;AZ99),1,0))+(IF((BB97&gt;BD97),1,0))+(IF((BB98&gt;BD98),1,0))+(IF((BB99&gt;BD99),1,0))+(IF((BF97&gt;BH97),1,0))+(IF((BF98&gt;BH98),1,0))+(IF((BF99&gt;BH99),1,0))</f>
        <v>0</v>
      </c>
      <c r="BR98" s="158">
        <f>(IF((AP97&lt;AR97),1,0))+(IF((AP98&lt;AR98),1,0))+(IF((AP99&lt;AR99),1,0))+(IF((AT97&lt;AV97),1,0))+(IF((AT98&lt;AV98),1,0))+(IF((AT99&lt;AV99),1,0))+(IF((AX97&lt;AZ97),1,0))+(IF((AX98&lt;AZ98),1,0))+(IF((AX99&lt;AZ99),1,0))+(IF((BB97&lt;BD97),1,0))+(IF((BB98&lt;BD98),1,0))+(IF((BB99&lt;BD99),1,0))+(IF((BF97&lt;BH97),1,0))+(IF((BF98&lt;BH98),1,0))+(IF((BF99&lt;BH99),1,0))</f>
        <v>8</v>
      </c>
      <c r="BS98" s="161">
        <f>BQ98-BR98</f>
        <v>-8</v>
      </c>
      <c r="BT98" s="156">
        <f>SUM(AP97:AP99,AT97:AT99,AX97:AX99,BB97:BB99,BF97:BF99)</f>
        <v>48</v>
      </c>
      <c r="BU98" s="156">
        <f>SUM(AR97:AR99,AV97:AV99,AZ97:AZ99,BD97:BD99,BH97:BH99)</f>
        <v>168</v>
      </c>
      <c r="BV98" s="159">
        <f>BT98-BU98</f>
        <v>-120</v>
      </c>
    </row>
    <row r="99" spans="4:85" ht="13.05" customHeight="1" x14ac:dyDescent="0.15">
      <c r="D99" s="106"/>
      <c r="E99" s="103" t="s">
        <v>96</v>
      </c>
      <c r="F99" s="165" t="str">
        <f>IF(T90="","",T90)</f>
        <v/>
      </c>
      <c r="G99" s="151" t="str">
        <f t="shared" si="30"/>
        <v/>
      </c>
      <c r="H99" s="166" t="str">
        <f>IF(R90="","",R90)</f>
        <v/>
      </c>
      <c r="I99" s="459" t="str">
        <f>IF(K96="","",K96)</f>
        <v/>
      </c>
      <c r="J99" s="182" t="str">
        <f>IF(T93="","",T93)</f>
        <v/>
      </c>
      <c r="K99" s="151" t="str">
        <f t="shared" si="32"/>
        <v/>
      </c>
      <c r="L99" s="166" t="str">
        <f>IF(R93="","",R93)</f>
        <v/>
      </c>
      <c r="M99" s="438" t="str">
        <f>IF(O96="","",O96)</f>
        <v/>
      </c>
      <c r="N99" s="166" t="str">
        <f>IF(T96="","",T96)</f>
        <v/>
      </c>
      <c r="O99" s="151" t="str">
        <f t="shared" si="34"/>
        <v/>
      </c>
      <c r="P99" s="166" t="str">
        <f>IF(R96="","",R96)</f>
        <v/>
      </c>
      <c r="Q99" s="438" t="str">
        <f>IF(S96="","",S96)</f>
        <v/>
      </c>
      <c r="R99" s="414"/>
      <c r="S99" s="415"/>
      <c r="T99" s="415"/>
      <c r="U99" s="416"/>
      <c r="V99" s="150">
        <v>21</v>
      </c>
      <c r="W99" s="151" t="str">
        <f t="shared" si="26"/>
        <v>-</v>
      </c>
      <c r="X99" s="152">
        <v>11</v>
      </c>
      <c r="Y99" s="421"/>
      <c r="Z99" s="297">
        <f>AE98</f>
        <v>4</v>
      </c>
      <c r="AA99" s="298" t="s">
        <v>24</v>
      </c>
      <c r="AB99" s="298">
        <f>AF98</f>
        <v>0</v>
      </c>
      <c r="AC99" s="299" t="s">
        <v>21</v>
      </c>
      <c r="AD99" s="146"/>
      <c r="AE99" s="177"/>
      <c r="AF99" s="178"/>
      <c r="AG99" s="179"/>
      <c r="AH99" s="180"/>
      <c r="AI99" s="181"/>
      <c r="AJ99" s="178"/>
      <c r="AK99" s="178"/>
      <c r="AL99" s="181"/>
      <c r="AM99" s="25"/>
      <c r="AN99" s="106"/>
      <c r="AO99" s="103" t="s">
        <v>87</v>
      </c>
      <c r="AP99" s="165" t="str">
        <f>IF(BD90="","",BD90)</f>
        <v/>
      </c>
      <c r="AQ99" s="151" t="str">
        <f t="shared" si="31"/>
        <v/>
      </c>
      <c r="AR99" s="166" t="str">
        <f>IF(BB90="","",BB90)</f>
        <v/>
      </c>
      <c r="AS99" s="459" t="str">
        <f>IF(AU96="","",AU96)</f>
        <v/>
      </c>
      <c r="AT99" s="182" t="str">
        <f>IF(BD93="","",BD93)</f>
        <v/>
      </c>
      <c r="AU99" s="151" t="str">
        <f t="shared" si="33"/>
        <v/>
      </c>
      <c r="AV99" s="166" t="str">
        <f>IF(BB93="","",BB93)</f>
        <v/>
      </c>
      <c r="AW99" s="438" t="str">
        <f>IF(AY96="","",AY96)</f>
        <v/>
      </c>
      <c r="AX99" s="166" t="str">
        <f>IF(BD96="","",BD96)</f>
        <v/>
      </c>
      <c r="AY99" s="151" t="str">
        <f t="shared" si="35"/>
        <v/>
      </c>
      <c r="AZ99" s="166" t="str">
        <f>IF(BB96="","",BB96)</f>
        <v/>
      </c>
      <c r="BA99" s="438" t="str">
        <f>IF(BC96="","",BC96)</f>
        <v/>
      </c>
      <c r="BB99" s="414"/>
      <c r="BC99" s="415"/>
      <c r="BD99" s="415"/>
      <c r="BE99" s="416"/>
      <c r="BF99" s="150"/>
      <c r="BG99" s="151" t="str">
        <f t="shared" si="29"/>
        <v/>
      </c>
      <c r="BH99" s="152"/>
      <c r="BI99" s="421"/>
      <c r="BJ99" s="297">
        <f>BO98</f>
        <v>0</v>
      </c>
      <c r="BK99" s="298" t="s">
        <v>24</v>
      </c>
      <c r="BL99" s="298">
        <f>BP98</f>
        <v>4</v>
      </c>
      <c r="BM99" s="299" t="s">
        <v>21</v>
      </c>
      <c r="BN99" s="146"/>
      <c r="BO99" s="177"/>
      <c r="BP99" s="178"/>
      <c r="BQ99" s="179"/>
      <c r="BR99" s="180"/>
      <c r="BS99" s="181"/>
      <c r="BT99" s="178"/>
      <c r="BU99" s="178"/>
      <c r="BV99" s="181"/>
    </row>
    <row r="100" spans="4:85" ht="13.05" customHeight="1" x14ac:dyDescent="0.15">
      <c r="D100" s="104" t="s">
        <v>142</v>
      </c>
      <c r="E100" s="107" t="s">
        <v>143</v>
      </c>
      <c r="F100" s="183">
        <f>IF(X88="","",X88)</f>
        <v>21</v>
      </c>
      <c r="G100" s="168" t="str">
        <f t="shared" si="30"/>
        <v>-</v>
      </c>
      <c r="H100" s="184">
        <f>IF(V88="","",V88)</f>
        <v>10</v>
      </c>
      <c r="I100" s="458" t="str">
        <f>IF(Y88="","",IF(Y88="○","×",IF(Y88="×","○")))</f>
        <v>×</v>
      </c>
      <c r="J100" s="185">
        <f>IF(X91="","",X91)</f>
        <v>18</v>
      </c>
      <c r="K100" s="168" t="str">
        <f t="shared" si="32"/>
        <v>-</v>
      </c>
      <c r="L100" s="184">
        <f>IF(V91="","",V91)</f>
        <v>21</v>
      </c>
      <c r="M100" s="437" t="str">
        <f>IF(Y91="","",IF(Y91="○","×",IF(Y91="×","○")))</f>
        <v>○</v>
      </c>
      <c r="N100" s="184">
        <f>IF(X94="","",X94)</f>
        <v>21</v>
      </c>
      <c r="O100" s="168" t="str">
        <f t="shared" si="34"/>
        <v>-</v>
      </c>
      <c r="P100" s="184">
        <f>IF(V94="","",V94)</f>
        <v>9</v>
      </c>
      <c r="Q100" s="437" t="str">
        <f>IF(Y94="","",IF(Y94="○","×",IF(Y94="×","○")))</f>
        <v>○</v>
      </c>
      <c r="R100" s="185">
        <f>IF(X97="","",X97)</f>
        <v>19</v>
      </c>
      <c r="S100" s="168" t="str">
        <f>IF(R100="","","-")</f>
        <v>-</v>
      </c>
      <c r="T100" s="184">
        <f>IF(V97="","",V97)</f>
        <v>21</v>
      </c>
      <c r="U100" s="437" t="str">
        <f>IF(Y97="","",IF(Y97="○","×",IF(Y97="×","○")))</f>
        <v>×</v>
      </c>
      <c r="V100" s="411"/>
      <c r="W100" s="412"/>
      <c r="X100" s="412"/>
      <c r="Y100" s="413"/>
      <c r="Z100" s="372" t="s">
        <v>337</v>
      </c>
      <c r="AA100" s="373"/>
      <c r="AB100" s="373"/>
      <c r="AC100" s="374"/>
      <c r="AD100" s="146"/>
      <c r="AE100" s="155"/>
      <c r="AF100" s="156"/>
      <c r="AG100" s="157"/>
      <c r="AH100" s="158"/>
      <c r="AI100" s="159"/>
      <c r="AJ100" s="156"/>
      <c r="AK100" s="156"/>
      <c r="AL100" s="159"/>
      <c r="AM100" s="145"/>
      <c r="AN100" s="104" t="s">
        <v>157</v>
      </c>
      <c r="AO100" s="107" t="s">
        <v>158</v>
      </c>
      <c r="AP100" s="183">
        <f>IF(BH88="","",BH88)</f>
        <v>15</v>
      </c>
      <c r="AQ100" s="168" t="str">
        <f t="shared" si="31"/>
        <v>-</v>
      </c>
      <c r="AR100" s="184">
        <f>IF(BF88="","",BF88)</f>
        <v>21</v>
      </c>
      <c r="AS100" s="458" t="str">
        <f>IF(BI88="","",IF(BI88="○","×",IF(BI88="×","○")))</f>
        <v>○</v>
      </c>
      <c r="AT100" s="185">
        <f>IF(BH91="","",BH91)</f>
        <v>14</v>
      </c>
      <c r="AU100" s="168" t="str">
        <f t="shared" si="33"/>
        <v>-</v>
      </c>
      <c r="AV100" s="184">
        <f>IF(BF91="","",BF91)</f>
        <v>21</v>
      </c>
      <c r="AW100" s="437" t="str">
        <f>IF(BI91="","",IF(BI91="○","×",IF(BI91="×","○")))</f>
        <v>×</v>
      </c>
      <c r="AX100" s="184">
        <f>IF(BH94="","",BH94)</f>
        <v>14</v>
      </c>
      <c r="AY100" s="168" t="str">
        <f t="shared" si="35"/>
        <v>-</v>
      </c>
      <c r="AZ100" s="184">
        <f>IF(BF94="","",BF94)</f>
        <v>21</v>
      </c>
      <c r="BA100" s="437" t="str">
        <f>IF(BI94="","",IF(BI94="○","×",IF(BI94="×","○")))</f>
        <v>×</v>
      </c>
      <c r="BB100" s="185">
        <f>IF(BH97="","",BH97)</f>
        <v>21</v>
      </c>
      <c r="BC100" s="168" t="str">
        <f>IF(BB100="","","-")</f>
        <v>-</v>
      </c>
      <c r="BD100" s="184">
        <f>IF(BF97="","",BF97)</f>
        <v>5</v>
      </c>
      <c r="BE100" s="437" t="str">
        <f>IF(BI97="","",IF(BI97="○","×",IF(BI97="×","○")))</f>
        <v>○</v>
      </c>
      <c r="BF100" s="411"/>
      <c r="BG100" s="412"/>
      <c r="BH100" s="412"/>
      <c r="BI100" s="413"/>
      <c r="BJ100" s="372" t="s">
        <v>337</v>
      </c>
      <c r="BK100" s="373"/>
      <c r="BL100" s="373"/>
      <c r="BM100" s="374"/>
      <c r="BN100" s="146"/>
      <c r="BO100" s="155"/>
      <c r="BP100" s="156"/>
      <c r="BQ100" s="157"/>
      <c r="BR100" s="158"/>
      <c r="BS100" s="159"/>
      <c r="BT100" s="156"/>
      <c r="BU100" s="156"/>
      <c r="BV100" s="159"/>
    </row>
    <row r="101" spans="4:85" ht="13.05" customHeight="1" x14ac:dyDescent="0.15">
      <c r="D101" s="101" t="s">
        <v>144</v>
      </c>
      <c r="E101" s="102" t="s">
        <v>143</v>
      </c>
      <c r="F101" s="165">
        <f>IF(X89="","",X89)</f>
        <v>15</v>
      </c>
      <c r="G101" s="151" t="str">
        <f t="shared" si="30"/>
        <v>-</v>
      </c>
      <c r="H101" s="166">
        <f>IF(V89="","",V89)</f>
        <v>21</v>
      </c>
      <c r="I101" s="459" t="str">
        <f>IF(K92="","",K92)</f>
        <v/>
      </c>
      <c r="J101" s="182">
        <f>IF(X92="","",X92)</f>
        <v>21</v>
      </c>
      <c r="K101" s="151" t="str">
        <f t="shared" si="32"/>
        <v>-</v>
      </c>
      <c r="L101" s="166">
        <f>IF(V92="","",V92)</f>
        <v>19</v>
      </c>
      <c r="M101" s="438" t="str">
        <f>IF(O98="","",O98)</f>
        <v>-</v>
      </c>
      <c r="N101" s="166">
        <f>IF(X95="","",X95)</f>
        <v>21</v>
      </c>
      <c r="O101" s="151" t="str">
        <f t="shared" si="34"/>
        <v>-</v>
      </c>
      <c r="P101" s="166">
        <f>IF(V95="","",V95)</f>
        <v>4</v>
      </c>
      <c r="Q101" s="438" t="str">
        <f>IF(S98="","",S98)</f>
        <v/>
      </c>
      <c r="R101" s="182">
        <f>IF(X98="","",X98)</f>
        <v>21</v>
      </c>
      <c r="S101" s="151" t="str">
        <f>IF(R101="","","-")</f>
        <v>-</v>
      </c>
      <c r="T101" s="166">
        <f>IF(V98="","",V98)</f>
        <v>7</v>
      </c>
      <c r="U101" s="438" t="str">
        <f>IF(W98="","",W98)</f>
        <v>-</v>
      </c>
      <c r="V101" s="414"/>
      <c r="W101" s="415"/>
      <c r="X101" s="415"/>
      <c r="Y101" s="416"/>
      <c r="Z101" s="375"/>
      <c r="AA101" s="376"/>
      <c r="AB101" s="376"/>
      <c r="AC101" s="377"/>
      <c r="AD101" s="146"/>
      <c r="AE101" s="155">
        <f>COUNTIF(F100:Y102,"○")</f>
        <v>2</v>
      </c>
      <c r="AF101" s="156">
        <f>COUNTIF(F100:Y102,"×")</f>
        <v>2</v>
      </c>
      <c r="AG101" s="157">
        <f>(IF((F100&gt;H100),1,0))+(IF((F101&gt;H101),1,0))+(IF((F102&gt;H102),1,0))+(IF((J100&gt;L100),1,0))+(IF((J101&gt;L101),1,0))+(IF((J102&gt;L102),1,0))+(IF((N100&gt;P100),1,0))+(IF((N101&gt;P101),1,0))+(IF((N102&gt;P102),1,0))+(IF((R100&gt;T100),1,0))+(IF((R101&gt;T101),1,0))+(IF((R102&gt;T102),1,0))+(IF((V100&gt;X100),1,0))+(IF((V101&gt;X101),1,0))+(IF((V102&gt;X102),1,0))</f>
        <v>6</v>
      </c>
      <c r="AH101" s="158">
        <f>(IF((F100&lt;H100),1,0))+(IF((F101&lt;H101),1,0))+(IF((F102&lt;H102),1,0))+(IF((J100&lt;L100),1,0))+(IF((J101&lt;L101),1,0))+(IF((J102&lt;L102),1,0))+(IF((N100&lt;P100),1,0))+(IF((N101&lt;P101),1,0))+(IF((N102&lt;P102),1,0))+(IF((R100&lt;T100),1,0))+(IF((R101&lt;T101),1,0))+(IF((R102&lt;T102),1,0))+(IF((V100&lt;X100),1,0))+(IF((V101&lt;X101),1,0))+(IF((V102&lt;X102),1,0))</f>
        <v>5</v>
      </c>
      <c r="AI101" s="161">
        <f>AG101-AH101</f>
        <v>1</v>
      </c>
      <c r="AJ101" s="156">
        <f>SUM(F100:F102,J100:J102,N100:N102,R100:R102,V100:V102)</f>
        <v>206</v>
      </c>
      <c r="AK101" s="156">
        <f>SUM(H100:H102,L100:L102,P100:P102,T100:T102,X100:X102)</f>
        <v>164</v>
      </c>
      <c r="AL101" s="159">
        <f>AJ101-AK101</f>
        <v>42</v>
      </c>
      <c r="AM101" s="145"/>
      <c r="AN101" s="101" t="s">
        <v>159</v>
      </c>
      <c r="AO101" s="102" t="s">
        <v>158</v>
      </c>
      <c r="AP101" s="165">
        <f>IF(BH89="","",BH89)</f>
        <v>22</v>
      </c>
      <c r="AQ101" s="151" t="str">
        <f t="shared" si="31"/>
        <v>-</v>
      </c>
      <c r="AR101" s="166">
        <f>IF(BF89="","",BF89)</f>
        <v>20</v>
      </c>
      <c r="AS101" s="459" t="str">
        <f>IF(AU92="","",AU92)</f>
        <v/>
      </c>
      <c r="AT101" s="182">
        <f>IF(BH92="","",BH92)</f>
        <v>9</v>
      </c>
      <c r="AU101" s="151" t="str">
        <f t="shared" si="33"/>
        <v>-</v>
      </c>
      <c r="AV101" s="166">
        <f>IF(BF92="","",BF92)</f>
        <v>21</v>
      </c>
      <c r="AW101" s="438" t="str">
        <f>IF(AY98="","",AY98)</f>
        <v>-</v>
      </c>
      <c r="AX101" s="166">
        <f>IF(BH95="","",BH95)</f>
        <v>10</v>
      </c>
      <c r="AY101" s="151" t="str">
        <f t="shared" si="35"/>
        <v>-</v>
      </c>
      <c r="AZ101" s="166">
        <f>IF(BF95="","",BF95)</f>
        <v>21</v>
      </c>
      <c r="BA101" s="438" t="str">
        <f>IF(BC98="","",BC98)</f>
        <v/>
      </c>
      <c r="BB101" s="182">
        <f>IF(BH98="","",BH98)</f>
        <v>21</v>
      </c>
      <c r="BC101" s="151" t="str">
        <f>IF(BB101="","","-")</f>
        <v>-</v>
      </c>
      <c r="BD101" s="166">
        <f>IF(BF98="","",BF98)</f>
        <v>8</v>
      </c>
      <c r="BE101" s="438" t="str">
        <f>IF(BG98="","",BG98)</f>
        <v>-</v>
      </c>
      <c r="BF101" s="414"/>
      <c r="BG101" s="415"/>
      <c r="BH101" s="415"/>
      <c r="BI101" s="416"/>
      <c r="BJ101" s="375"/>
      <c r="BK101" s="376"/>
      <c r="BL101" s="376"/>
      <c r="BM101" s="377"/>
      <c r="BN101" s="146"/>
      <c r="BO101" s="155">
        <f>COUNTIF(AP100:BI102,"○")</f>
        <v>2</v>
      </c>
      <c r="BP101" s="156">
        <f>COUNTIF(AP100:BI102,"×")</f>
        <v>2</v>
      </c>
      <c r="BQ101" s="157">
        <f>(IF((AP100&gt;AR100),1,0))+(IF((AP101&gt;AR101),1,0))+(IF((AP102&gt;AR102),1,0))+(IF((AT100&gt;AV100),1,0))+(IF((AT101&gt;AV101),1,0))+(IF((AT102&gt;AV102),1,0))+(IF((AX100&gt;AZ100),1,0))+(IF((AX101&gt;AZ101),1,0))+(IF((AX102&gt;AZ102),1,0))+(IF((BB100&gt;BD100),1,0))+(IF((BB101&gt;BD101),1,0))+(IF((BB102&gt;BD102),1,0))+(IF((BF100&gt;BH100),1,0))+(IF((BF101&gt;BH101),1,0))+(IF((BF102&gt;BH102),1,0))</f>
        <v>4</v>
      </c>
      <c r="BR101" s="158">
        <f>(IF((AP100&lt;AR100),1,0))+(IF((AP101&lt;AR101),1,0))+(IF((AP102&lt;AR102),1,0))+(IF((AT100&lt;AV100),1,0))+(IF((AT101&lt;AV101),1,0))+(IF((AT102&lt;AV102),1,0))+(IF((AX100&lt;AZ100),1,0))+(IF((AX101&lt;AZ101),1,0))+(IF((AX102&lt;AZ102),1,0))+(IF((BB100&lt;BD100),1,0))+(IF((BB101&lt;BD101),1,0))+(IF((BB102&lt;BD102),1,0))+(IF((BF100&lt;BH100),1,0))+(IF((BF101&lt;BH101),1,0))+(IF((BF102&lt;BH102),1,0))</f>
        <v>5</v>
      </c>
      <c r="BS101" s="161">
        <f>BQ101-BR101</f>
        <v>-1</v>
      </c>
      <c r="BT101" s="156">
        <f>SUM(AP100:AP102,AT100:AT102,AX100:AX102,BB100:BB102,BF100:BF102)</f>
        <v>148</v>
      </c>
      <c r="BU101" s="156">
        <f>SUM(AR100:AR102,AV100:AV102,AZ100:AZ102,BD100:BD102,BH100:BH102)</f>
        <v>158</v>
      </c>
      <c r="BV101" s="159">
        <f>BT101-BU101</f>
        <v>-10</v>
      </c>
    </row>
    <row r="102" spans="4:85" ht="13.05" customHeight="1" thickBot="1" x14ac:dyDescent="0.2">
      <c r="D102" s="109"/>
      <c r="E102" s="137" t="s">
        <v>87</v>
      </c>
      <c r="F102" s="186">
        <f>IF(X90="","",X90)</f>
        <v>17</v>
      </c>
      <c r="G102" s="187" t="str">
        <f t="shared" si="30"/>
        <v>-</v>
      </c>
      <c r="H102" s="188">
        <f>IF(V90="","",V90)</f>
        <v>21</v>
      </c>
      <c r="I102" s="463" t="str">
        <f>IF(K93="","",K93)</f>
        <v/>
      </c>
      <c r="J102" s="189">
        <f>IF(X93="","",X93)</f>
        <v>21</v>
      </c>
      <c r="K102" s="187" t="str">
        <f t="shared" si="32"/>
        <v>-</v>
      </c>
      <c r="L102" s="188">
        <f>IF(V93="","",V93)</f>
        <v>10</v>
      </c>
      <c r="M102" s="439" t="str">
        <f>IF(O99="","",O99)</f>
        <v/>
      </c>
      <c r="N102" s="188" t="str">
        <f>IF(X96="","",X96)</f>
        <v/>
      </c>
      <c r="O102" s="187" t="str">
        <f t="shared" si="34"/>
        <v/>
      </c>
      <c r="P102" s="188" t="str">
        <f>IF(V96="","",V96)</f>
        <v/>
      </c>
      <c r="Q102" s="439" t="str">
        <f>IF(S99="","",S99)</f>
        <v/>
      </c>
      <c r="R102" s="189">
        <f>IF(X99="","",X99)</f>
        <v>11</v>
      </c>
      <c r="S102" s="187" t="str">
        <f>IF(R102="","","-")</f>
        <v>-</v>
      </c>
      <c r="T102" s="188">
        <f>IF(V99="","",V99)</f>
        <v>21</v>
      </c>
      <c r="U102" s="439" t="str">
        <f>IF(W99="","",W99)</f>
        <v>-</v>
      </c>
      <c r="V102" s="417"/>
      <c r="W102" s="418"/>
      <c r="X102" s="418"/>
      <c r="Y102" s="419"/>
      <c r="Z102" s="300">
        <f>AE101</f>
        <v>2</v>
      </c>
      <c r="AA102" s="301" t="s">
        <v>24</v>
      </c>
      <c r="AB102" s="301">
        <f>AF101</f>
        <v>2</v>
      </c>
      <c r="AC102" s="302" t="s">
        <v>21</v>
      </c>
      <c r="AD102" s="146"/>
      <c r="AE102" s="177"/>
      <c r="AF102" s="178"/>
      <c r="AG102" s="179"/>
      <c r="AH102" s="180"/>
      <c r="AI102" s="181"/>
      <c r="AJ102" s="178"/>
      <c r="AK102" s="178"/>
      <c r="AL102" s="181"/>
      <c r="AM102" s="25"/>
      <c r="AN102" s="109"/>
      <c r="AO102" s="111" t="s">
        <v>87</v>
      </c>
      <c r="AP102" s="186">
        <f>IF(BH90="","",BH90)</f>
        <v>22</v>
      </c>
      <c r="AQ102" s="187" t="str">
        <f t="shared" si="31"/>
        <v>-</v>
      </c>
      <c r="AR102" s="188">
        <f>IF(BF90="","",BF90)</f>
        <v>20</v>
      </c>
      <c r="AS102" s="463" t="str">
        <f>IF(AU93="","",AU93)</f>
        <v/>
      </c>
      <c r="AT102" s="189" t="str">
        <f>IF(BH93="","",BH93)</f>
        <v/>
      </c>
      <c r="AU102" s="187" t="str">
        <f t="shared" si="33"/>
        <v/>
      </c>
      <c r="AV102" s="188" t="str">
        <f>IF(BF93="","",BF93)</f>
        <v/>
      </c>
      <c r="AW102" s="439" t="str">
        <f>IF(AY99="","",AY99)</f>
        <v/>
      </c>
      <c r="AX102" s="188" t="str">
        <f>IF(BH96="","",BH96)</f>
        <v/>
      </c>
      <c r="AY102" s="187" t="str">
        <f t="shared" si="35"/>
        <v/>
      </c>
      <c r="AZ102" s="188" t="str">
        <f>IF(BF96="","",BF96)</f>
        <v/>
      </c>
      <c r="BA102" s="439" t="str">
        <f>IF(BC99="","",BC99)</f>
        <v/>
      </c>
      <c r="BB102" s="189" t="str">
        <f>IF(BH99="","",BH99)</f>
        <v/>
      </c>
      <c r="BC102" s="187" t="str">
        <f>IF(BB102="","","-")</f>
        <v/>
      </c>
      <c r="BD102" s="188" t="str">
        <f>IF(BF99="","",BF99)</f>
        <v/>
      </c>
      <c r="BE102" s="439" t="str">
        <f>IF(BG99="","",BG99)</f>
        <v/>
      </c>
      <c r="BF102" s="417"/>
      <c r="BG102" s="418"/>
      <c r="BH102" s="418"/>
      <c r="BI102" s="419"/>
      <c r="BJ102" s="300">
        <f>BO101</f>
        <v>2</v>
      </c>
      <c r="BK102" s="301" t="s">
        <v>24</v>
      </c>
      <c r="BL102" s="301">
        <f>BP101</f>
        <v>2</v>
      </c>
      <c r="BM102" s="302" t="s">
        <v>21</v>
      </c>
      <c r="BN102" s="146"/>
      <c r="BO102" s="177"/>
      <c r="BP102" s="178"/>
      <c r="BQ102" s="179"/>
      <c r="BR102" s="180"/>
      <c r="BS102" s="181"/>
      <c r="BT102" s="178"/>
      <c r="BU102" s="178"/>
      <c r="BV102" s="181"/>
    </row>
    <row r="103" spans="4:85" ht="3" customHeight="1" thickBot="1" x14ac:dyDescent="0.25">
      <c r="D103" s="40"/>
      <c r="E103" s="43"/>
      <c r="F103" s="43"/>
      <c r="G103" s="43"/>
      <c r="H103" s="43"/>
      <c r="I103" s="43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22"/>
      <c r="U103" s="22"/>
      <c r="V103" s="22"/>
      <c r="W103" s="22"/>
      <c r="X103" s="22"/>
      <c r="Y103" s="41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</row>
    <row r="104" spans="4:85" ht="12" customHeight="1" x14ac:dyDescent="0.15">
      <c r="D104" s="442" t="s">
        <v>8</v>
      </c>
      <c r="E104" s="443"/>
      <c r="F104" s="446" t="str">
        <f>D106</f>
        <v>深岡立夢</v>
      </c>
      <c r="G104" s="447"/>
      <c r="H104" s="447"/>
      <c r="I104" s="448"/>
      <c r="J104" s="449" t="str">
        <f>D109</f>
        <v>石川祥稀</v>
      </c>
      <c r="K104" s="447"/>
      <c r="L104" s="447"/>
      <c r="M104" s="448"/>
      <c r="N104" s="449" t="str">
        <f>D112</f>
        <v>南部和誉</v>
      </c>
      <c r="O104" s="447"/>
      <c r="P104" s="447"/>
      <c r="Q104" s="448"/>
      <c r="R104" s="449" t="str">
        <f>D115</f>
        <v>曽我部徳寿</v>
      </c>
      <c r="S104" s="447"/>
      <c r="T104" s="447"/>
      <c r="U104" s="490"/>
      <c r="V104" s="378" t="s">
        <v>15</v>
      </c>
      <c r="W104" s="379"/>
      <c r="X104" s="379"/>
      <c r="Y104" s="380"/>
      <c r="Z104" s="193"/>
      <c r="AA104" s="401" t="s">
        <v>17</v>
      </c>
      <c r="AB104" s="402"/>
      <c r="AC104" s="401" t="s">
        <v>18</v>
      </c>
      <c r="AD104" s="403"/>
      <c r="AE104" s="402"/>
      <c r="AF104" s="404" t="s">
        <v>19</v>
      </c>
      <c r="AG104" s="405"/>
      <c r="AH104" s="406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</row>
    <row r="105" spans="4:85" ht="12" customHeight="1" thickBot="1" x14ac:dyDescent="0.2">
      <c r="D105" s="444"/>
      <c r="E105" s="445"/>
      <c r="F105" s="440" t="str">
        <f>D107</f>
        <v>村上莉仁</v>
      </c>
      <c r="G105" s="370"/>
      <c r="H105" s="370"/>
      <c r="I105" s="371"/>
      <c r="J105" s="369" t="str">
        <f>D110</f>
        <v>江口愛紀</v>
      </c>
      <c r="K105" s="370"/>
      <c r="L105" s="370"/>
      <c r="M105" s="371"/>
      <c r="N105" s="369" t="str">
        <f>D113</f>
        <v>柚山　治</v>
      </c>
      <c r="O105" s="370"/>
      <c r="P105" s="370"/>
      <c r="Q105" s="371"/>
      <c r="R105" s="369" t="str">
        <f>D116</f>
        <v>三並汰生</v>
      </c>
      <c r="S105" s="370"/>
      <c r="T105" s="370"/>
      <c r="U105" s="441"/>
      <c r="V105" s="407" t="s">
        <v>16</v>
      </c>
      <c r="W105" s="408"/>
      <c r="X105" s="408"/>
      <c r="Y105" s="409"/>
      <c r="Z105" s="193"/>
      <c r="AA105" s="147" t="s">
        <v>20</v>
      </c>
      <c r="AB105" s="148" t="s">
        <v>21</v>
      </c>
      <c r="AC105" s="147" t="s">
        <v>14</v>
      </c>
      <c r="AD105" s="148" t="s">
        <v>22</v>
      </c>
      <c r="AE105" s="149" t="s">
        <v>23</v>
      </c>
      <c r="AF105" s="148" t="s">
        <v>14</v>
      </c>
      <c r="AG105" s="148" t="s">
        <v>22</v>
      </c>
      <c r="AH105" s="149" t="s">
        <v>23</v>
      </c>
      <c r="AI105" s="40"/>
      <c r="AJ105" s="40"/>
      <c r="AK105" s="40"/>
      <c r="AL105" s="40"/>
      <c r="AM105" s="43"/>
      <c r="AN105" s="43"/>
      <c r="AO105" s="43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22"/>
      <c r="BA105" s="22"/>
      <c r="BB105" s="22"/>
      <c r="BC105" s="139"/>
      <c r="BD105" s="139"/>
      <c r="BE105" s="139"/>
      <c r="BF105" s="139"/>
      <c r="BG105" s="139"/>
      <c r="BH105" s="139"/>
      <c r="BI105" s="139"/>
      <c r="BJ105" s="139"/>
      <c r="BK105" s="139"/>
      <c r="BL105" s="139"/>
      <c r="BM105" s="139"/>
      <c r="BN105" s="139"/>
      <c r="BO105" s="139"/>
      <c r="BP105" s="139"/>
      <c r="BQ105" s="139"/>
      <c r="BR105" s="139"/>
      <c r="BS105" s="139"/>
      <c r="BT105" s="139"/>
      <c r="BU105" s="139"/>
      <c r="BV105" s="139"/>
      <c r="BW105" s="139"/>
      <c r="BX105" s="139"/>
      <c r="BY105" s="139"/>
      <c r="BZ105" s="139"/>
      <c r="CA105" s="139"/>
      <c r="CB105" s="139"/>
      <c r="CC105" s="139"/>
      <c r="CD105" s="139"/>
      <c r="CE105" s="139"/>
      <c r="CF105" s="139"/>
      <c r="CG105" s="139"/>
    </row>
    <row r="106" spans="4:85" ht="13.05" customHeight="1" x14ac:dyDescent="0.15">
      <c r="D106" s="99" t="s">
        <v>160</v>
      </c>
      <c r="E106" s="112" t="s">
        <v>161</v>
      </c>
      <c r="F106" s="491"/>
      <c r="G106" s="492"/>
      <c r="H106" s="492"/>
      <c r="I106" s="493"/>
      <c r="J106" s="1">
        <v>21</v>
      </c>
      <c r="K106" s="2" t="str">
        <f>IF(J106="","","-")</f>
        <v>-</v>
      </c>
      <c r="L106" s="3">
        <v>3</v>
      </c>
      <c r="M106" s="450" t="str">
        <f>IF(J106&lt;&gt;"",IF(J106&gt;L106,IF(J107&gt;L107,"○",IF(J108&gt;L108,"○","×")),IF(J107&gt;L107,IF(J108&gt;L108,"○","×"),"×")),"")</f>
        <v>○</v>
      </c>
      <c r="N106" s="1">
        <v>23</v>
      </c>
      <c r="O106" s="4" t="str">
        <f t="shared" ref="O106:O111" si="36">IF(N106="","","-")</f>
        <v>-</v>
      </c>
      <c r="P106" s="5">
        <v>21</v>
      </c>
      <c r="Q106" s="450" t="str">
        <f>IF(N106&lt;&gt;"",IF(N106&gt;P106,IF(N107&gt;P107,"○",IF(N108&gt;P108,"○","×")),IF(N107&gt;P107,IF(N108&gt;P108,"○","×"),"×")),"")</f>
        <v>○</v>
      </c>
      <c r="R106" s="6">
        <v>21</v>
      </c>
      <c r="S106" s="4" t="str">
        <f t="shared" ref="S106:S114" si="37">IF(R106="","","-")</f>
        <v>-</v>
      </c>
      <c r="T106" s="3">
        <v>11</v>
      </c>
      <c r="U106" s="398" t="str">
        <f>IF(R106&lt;&gt;"",IF(R106&gt;T106,IF(R107&gt;T107,"○",IF(R108&gt;T108,"○","×")),IF(R107&gt;T107,IF(R108&gt;T108,"○","×"),"×")),"")</f>
        <v>○</v>
      </c>
      <c r="V106" s="381" t="s">
        <v>335</v>
      </c>
      <c r="W106" s="382"/>
      <c r="X106" s="382"/>
      <c r="Y106" s="383"/>
      <c r="Z106" s="192"/>
      <c r="AA106" s="194"/>
      <c r="AB106" s="195"/>
      <c r="AC106" s="190"/>
      <c r="AD106" s="191"/>
      <c r="AE106" s="196"/>
      <c r="AF106" s="195"/>
      <c r="AG106" s="195"/>
      <c r="AH106" s="197"/>
      <c r="AJ106" s="425" t="s">
        <v>0</v>
      </c>
      <c r="AK106" s="426"/>
      <c r="AL106" s="426"/>
      <c r="AM106" s="427"/>
      <c r="AN106" s="283" t="s">
        <v>139</v>
      </c>
      <c r="AO106" s="283" t="s">
        <v>7</v>
      </c>
      <c r="AP106" s="211"/>
      <c r="AQ106" s="45"/>
      <c r="AR106" s="45"/>
      <c r="AS106" s="45"/>
      <c r="AT106" s="45"/>
      <c r="AU106" s="45"/>
      <c r="AV106" s="45"/>
      <c r="AW106" s="45"/>
      <c r="AX106" s="97"/>
      <c r="AY106" s="97"/>
      <c r="AZ106" s="139"/>
      <c r="BA106" s="139"/>
      <c r="BB106" s="139"/>
      <c r="BC106" s="139"/>
      <c r="BD106" s="139"/>
      <c r="BE106" s="139"/>
      <c r="BF106" s="139"/>
      <c r="BG106" s="139"/>
      <c r="BH106" s="139"/>
      <c r="BI106" s="139"/>
      <c r="BJ106" s="139"/>
      <c r="BK106" s="139"/>
      <c r="BL106" s="139"/>
      <c r="BM106" s="139"/>
      <c r="BN106" s="139"/>
      <c r="BO106" s="139"/>
      <c r="BP106" s="139"/>
      <c r="BQ106" s="139"/>
      <c r="BR106" s="139"/>
      <c r="BS106" s="139"/>
      <c r="BT106" s="139"/>
      <c r="BU106" s="139"/>
      <c r="BV106" s="139"/>
      <c r="BW106" s="139"/>
      <c r="BX106" s="139"/>
      <c r="BY106" s="139"/>
      <c r="BZ106" s="139"/>
      <c r="CA106" s="139"/>
      <c r="CB106" s="139"/>
      <c r="CC106" s="139"/>
      <c r="CD106" s="139"/>
    </row>
    <row r="107" spans="4:85" ht="13.05" customHeight="1" thickBot="1" x14ac:dyDescent="0.2">
      <c r="D107" s="101" t="s">
        <v>162</v>
      </c>
      <c r="E107" s="113" t="s">
        <v>163</v>
      </c>
      <c r="F107" s="494"/>
      <c r="G107" s="393"/>
      <c r="H107" s="393"/>
      <c r="I107" s="495"/>
      <c r="J107" s="1">
        <v>21</v>
      </c>
      <c r="K107" s="2" t="str">
        <f>IF(J107="","","-")</f>
        <v>-</v>
      </c>
      <c r="L107" s="7">
        <v>0</v>
      </c>
      <c r="M107" s="451"/>
      <c r="N107" s="1">
        <v>21</v>
      </c>
      <c r="O107" s="2" t="str">
        <f t="shared" si="36"/>
        <v>-</v>
      </c>
      <c r="P107" s="3">
        <v>17</v>
      </c>
      <c r="Q107" s="451"/>
      <c r="R107" s="1">
        <v>21</v>
      </c>
      <c r="S107" s="2" t="str">
        <f t="shared" si="37"/>
        <v>-</v>
      </c>
      <c r="T107" s="3">
        <v>10</v>
      </c>
      <c r="U107" s="384"/>
      <c r="V107" s="375"/>
      <c r="W107" s="376"/>
      <c r="X107" s="376"/>
      <c r="Y107" s="377"/>
      <c r="Z107" s="192"/>
      <c r="AA107" s="194">
        <f>COUNTIF(F106:U108,"○")</f>
        <v>3</v>
      </c>
      <c r="AB107" s="195">
        <f>COUNTIF(F106:U108,"×")</f>
        <v>0</v>
      </c>
      <c r="AC107" s="198">
        <f>(IF((F106&gt;H106),1,0))+(IF((F107&gt;H107),1,0))+(IF((F108&gt;H108),1,0))+(IF((J106&gt;L106),1,0))+(IF((J107&gt;L107),1,0))+(IF((J108&gt;L108),1,0))+(IF((N106&gt;P106),1,0))+(IF((N107&gt;P107),1,0))+(IF((N108&gt;P108),1,0))+(IF((R106&gt;T106),1,0))+(IF((R107&gt;T107),1,0))+(IF((R108&gt;T108),1,0))</f>
        <v>6</v>
      </c>
      <c r="AD107" s="199">
        <f>(IF((F106&lt;H106),1,0))+(IF((F107&lt;H107),1,0))+(IF((F108&lt;H108),1,0))+(IF((J106&lt;L106),1,0))+(IF((J107&lt;L107),1,0))+(IF((J108&lt;L108),1,0))+(IF((N106&lt;P106),1,0))+(IF((N107&lt;P107),1,0))+(IF((N108&lt;P108),1,0))+(IF((R106&lt;T106),1,0))+(IF((R107&lt;T107),1,0))+(IF((R108&lt;T108),1,0))</f>
        <v>0</v>
      </c>
      <c r="AE107" s="200">
        <f>AC107-AD107</f>
        <v>6</v>
      </c>
      <c r="AF107" s="195">
        <f>SUM(F106:F108,J106:J108,N106:N108,R106:R108)</f>
        <v>128</v>
      </c>
      <c r="AG107" s="195">
        <f>SUM(H106:H108,L106:L108,P106:P108,T106:T108)</f>
        <v>62</v>
      </c>
      <c r="AH107" s="197">
        <f>AF107-AG107</f>
        <v>66</v>
      </c>
      <c r="AJ107" s="428"/>
      <c r="AK107" s="429"/>
      <c r="AL107" s="429"/>
      <c r="AM107" s="430"/>
      <c r="AN107" s="284" t="s">
        <v>140</v>
      </c>
      <c r="AO107" s="284" t="s">
        <v>141</v>
      </c>
      <c r="AP107" s="212"/>
      <c r="AQ107" s="219"/>
      <c r="AR107" s="219"/>
      <c r="AS107" s="96"/>
      <c r="AT107" s="96">
        <v>15</v>
      </c>
      <c r="AU107" s="87">
        <v>13</v>
      </c>
      <c r="AV107" s="45"/>
      <c r="AW107" s="45"/>
      <c r="AX107" s="97"/>
      <c r="AY107" s="97"/>
      <c r="AZ107" s="139"/>
      <c r="BA107" s="139"/>
      <c r="BB107" s="139"/>
      <c r="BC107" s="139"/>
      <c r="BD107" s="139"/>
      <c r="BE107" s="139"/>
      <c r="BF107" s="139"/>
      <c r="BG107" s="139"/>
      <c r="BH107" s="139"/>
      <c r="BI107" s="139"/>
      <c r="BJ107" s="139"/>
      <c r="BK107" s="139"/>
      <c r="BL107" s="139"/>
      <c r="BM107" s="139"/>
      <c r="BN107" s="139"/>
      <c r="BO107" s="139"/>
      <c r="BP107" s="139"/>
      <c r="BQ107" s="139"/>
      <c r="BR107" s="139"/>
      <c r="BS107" s="139"/>
      <c r="BT107" s="139"/>
      <c r="BU107" s="139"/>
      <c r="BV107" s="139"/>
      <c r="BW107" s="139"/>
      <c r="BX107" s="139"/>
      <c r="BY107" s="139"/>
      <c r="BZ107" s="139"/>
      <c r="CA107" s="139"/>
      <c r="CB107" s="139"/>
      <c r="CC107" s="139"/>
      <c r="CD107" s="139"/>
    </row>
    <row r="108" spans="4:85" ht="13.05" customHeight="1" thickTop="1" thickBot="1" x14ac:dyDescent="0.2">
      <c r="D108" s="101"/>
      <c r="E108" s="114" t="s">
        <v>96</v>
      </c>
      <c r="F108" s="496"/>
      <c r="G108" s="497"/>
      <c r="H108" s="497"/>
      <c r="I108" s="498"/>
      <c r="J108" s="8"/>
      <c r="K108" s="2" t="str">
        <f>IF(J108="","","-")</f>
        <v/>
      </c>
      <c r="L108" s="9"/>
      <c r="M108" s="452"/>
      <c r="N108" s="8"/>
      <c r="O108" s="10" t="str">
        <f t="shared" si="36"/>
        <v/>
      </c>
      <c r="P108" s="9"/>
      <c r="Q108" s="451"/>
      <c r="R108" s="8"/>
      <c r="S108" s="10" t="str">
        <f t="shared" si="37"/>
        <v/>
      </c>
      <c r="T108" s="9"/>
      <c r="U108" s="384"/>
      <c r="V108" s="26">
        <f>AA107</f>
        <v>3</v>
      </c>
      <c r="W108" s="25" t="s">
        <v>24</v>
      </c>
      <c r="X108" s="25">
        <f>AB107</f>
        <v>0</v>
      </c>
      <c r="Y108" s="322" t="s">
        <v>21</v>
      </c>
      <c r="Z108" s="192"/>
      <c r="AA108" s="194"/>
      <c r="AB108" s="195"/>
      <c r="AC108" s="194"/>
      <c r="AD108" s="195"/>
      <c r="AE108" s="197"/>
      <c r="AF108" s="195"/>
      <c r="AG108" s="195"/>
      <c r="AH108" s="197"/>
      <c r="AJ108" s="431" t="s">
        <v>4</v>
      </c>
      <c r="AK108" s="432"/>
      <c r="AL108" s="432"/>
      <c r="AM108" s="433"/>
      <c r="AN108" s="289" t="s">
        <v>152</v>
      </c>
      <c r="AO108" s="289" t="s">
        <v>80</v>
      </c>
      <c r="AP108" s="226"/>
      <c r="AQ108" s="208"/>
      <c r="AR108" s="208"/>
      <c r="AS108" s="94"/>
      <c r="AT108" s="94">
        <v>21</v>
      </c>
      <c r="AU108" s="269">
        <v>21</v>
      </c>
      <c r="AV108" s="272"/>
      <c r="AW108" s="273"/>
      <c r="AX108" s="44"/>
      <c r="AY108" s="41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</row>
    <row r="109" spans="4:85" ht="13.05" customHeight="1" thickTop="1" thickBot="1" x14ac:dyDescent="0.2">
      <c r="D109" s="104" t="s">
        <v>164</v>
      </c>
      <c r="E109" s="105" t="s">
        <v>137</v>
      </c>
      <c r="F109" s="11">
        <f>IF(L106="","",L106)</f>
        <v>3</v>
      </c>
      <c r="G109" s="2" t="str">
        <f t="shared" ref="G109:G117" si="38">IF(F109="","","-")</f>
        <v>-</v>
      </c>
      <c r="H109" s="142">
        <f>IF(J106="","",J106)</f>
        <v>21</v>
      </c>
      <c r="I109" s="386" t="str">
        <f>IF(M106="","",IF(M106="○","×",IF(M106="×","○")))</f>
        <v>×</v>
      </c>
      <c r="J109" s="389"/>
      <c r="K109" s="390"/>
      <c r="L109" s="390"/>
      <c r="M109" s="500"/>
      <c r="N109" s="1">
        <v>7</v>
      </c>
      <c r="O109" s="2" t="str">
        <f t="shared" si="36"/>
        <v>-</v>
      </c>
      <c r="P109" s="3">
        <v>21</v>
      </c>
      <c r="Q109" s="464" t="str">
        <f>IF(N109&lt;&gt;"",IF(N109&gt;P109,IF(N110&gt;P110,"○",IF(N111&gt;P111,"○","×")),IF(N110&gt;P110,IF(N111&gt;P111,"○","×"),"×")),"")</f>
        <v>×</v>
      </c>
      <c r="R109" s="1">
        <v>7</v>
      </c>
      <c r="S109" s="2" t="str">
        <f t="shared" si="37"/>
        <v>-</v>
      </c>
      <c r="T109" s="3">
        <v>21</v>
      </c>
      <c r="U109" s="410" t="str">
        <f>IF(R109&lt;&gt;"",IF(R109&gt;T109,IF(R110&gt;T110,"○",IF(R111&gt;T111,"○","×")),IF(R110&gt;T110,IF(R111&gt;T111,"○","×"),"×")),"")</f>
        <v>×</v>
      </c>
      <c r="V109" s="372" t="s">
        <v>336</v>
      </c>
      <c r="W109" s="373"/>
      <c r="X109" s="373"/>
      <c r="Y109" s="374"/>
      <c r="Z109" s="192"/>
      <c r="AA109" s="190"/>
      <c r="AB109" s="191"/>
      <c r="AC109" s="190"/>
      <c r="AD109" s="191"/>
      <c r="AE109" s="196"/>
      <c r="AF109" s="191"/>
      <c r="AG109" s="191"/>
      <c r="AH109" s="196"/>
      <c r="AJ109" s="428"/>
      <c r="AK109" s="429"/>
      <c r="AL109" s="429"/>
      <c r="AM109" s="430"/>
      <c r="AN109" s="290" t="s">
        <v>153</v>
      </c>
      <c r="AO109" s="290" t="s">
        <v>80</v>
      </c>
      <c r="AP109" s="227"/>
      <c r="AQ109" s="266"/>
      <c r="AR109" s="267">
        <v>21</v>
      </c>
      <c r="AS109" s="268">
        <v>21</v>
      </c>
      <c r="AT109" s="270"/>
      <c r="AU109" s="271"/>
      <c r="AV109" s="208"/>
      <c r="AW109" s="294"/>
      <c r="AX109" s="44"/>
      <c r="AY109" s="41"/>
      <c r="AZ109" s="24"/>
      <c r="BA109" s="24"/>
      <c r="BB109" s="24"/>
      <c r="BC109" s="24"/>
      <c r="BD109" s="24"/>
      <c r="BE109" s="24"/>
      <c r="BF109" s="24"/>
      <c r="BG109" s="24"/>
      <c r="BH109" s="24"/>
    </row>
    <row r="110" spans="4:85" ht="13.05" customHeight="1" thickTop="1" x14ac:dyDescent="0.15">
      <c r="D110" s="101" t="s">
        <v>165</v>
      </c>
      <c r="E110" s="102" t="s">
        <v>137</v>
      </c>
      <c r="F110" s="11">
        <f>IF(L107="","",L107)</f>
        <v>0</v>
      </c>
      <c r="G110" s="2" t="str">
        <f t="shared" si="38"/>
        <v>-</v>
      </c>
      <c r="H110" s="142">
        <f>IF(J107="","",J107)</f>
        <v>21</v>
      </c>
      <c r="I110" s="387" t="str">
        <f>IF(K107="","",K107)</f>
        <v>-</v>
      </c>
      <c r="J110" s="392"/>
      <c r="K110" s="393"/>
      <c r="L110" s="393"/>
      <c r="M110" s="495"/>
      <c r="N110" s="1">
        <v>10</v>
      </c>
      <c r="O110" s="2" t="str">
        <f t="shared" si="36"/>
        <v>-</v>
      </c>
      <c r="P110" s="3">
        <v>21</v>
      </c>
      <c r="Q110" s="451"/>
      <c r="R110" s="1">
        <v>15</v>
      </c>
      <c r="S110" s="2" t="str">
        <f t="shared" si="37"/>
        <v>-</v>
      </c>
      <c r="T110" s="3">
        <v>21</v>
      </c>
      <c r="U110" s="384"/>
      <c r="V110" s="375"/>
      <c r="W110" s="376"/>
      <c r="X110" s="376"/>
      <c r="Y110" s="377"/>
      <c r="Z110" s="192"/>
      <c r="AA110" s="194">
        <f>COUNTIF(F109:U111,"○")</f>
        <v>0</v>
      </c>
      <c r="AB110" s="195">
        <f>COUNTIF(F109:U111,"×")</f>
        <v>3</v>
      </c>
      <c r="AC110" s="198">
        <f>(IF((F109&gt;H109),1,0))+(IF((F110&gt;H110),1,0))+(IF((F111&gt;H111),1,0))+(IF((J109&gt;L109),1,0))+(IF((J110&gt;L110),1,0))+(IF((J111&gt;L111),1,0))+(IF((N109&gt;P109),1,0))+(IF((N110&gt;P110),1,0))+(IF((N111&gt;P111),1,0))+(IF((R109&gt;T109),1,0))+(IF((R110&gt;T110),1,0))+(IF((R111&gt;T111),1,0))</f>
        <v>0</v>
      </c>
      <c r="AD110" s="199">
        <f>(IF((F109&lt;H109),1,0))+(IF((F110&lt;H110),1,0))+(IF((F111&lt;H111),1,0))+(IF((J109&lt;L109),1,0))+(IF((J110&lt;L110),1,0))+(IF((J111&lt;L111),1,0))+(IF((N109&lt;P109),1,0))+(IF((N110&lt;P110),1,0))+(IF((N111&lt;P111),1,0))+(IF((R109&lt;T109),1,0))+(IF((R110&lt;T110),1,0))+(IF((R111&lt;T111),1,0))</f>
        <v>6</v>
      </c>
      <c r="AE110" s="200">
        <f>AC110-AD110</f>
        <v>-6</v>
      </c>
      <c r="AF110" s="195">
        <f>SUM(F109:F111,J109:J111,N109:N111,R109:R111)</f>
        <v>42</v>
      </c>
      <c r="AG110" s="195">
        <f>SUM(H109:H111,L109:L111,P109:P111,T109:T111)</f>
        <v>126</v>
      </c>
      <c r="AH110" s="197">
        <f>AF110-AG110</f>
        <v>-84</v>
      </c>
      <c r="AJ110" s="431" t="s">
        <v>3</v>
      </c>
      <c r="AK110" s="432"/>
      <c r="AL110" s="432"/>
      <c r="AM110" s="433"/>
      <c r="AN110" s="291" t="s">
        <v>160</v>
      </c>
      <c r="AO110" s="291" t="s">
        <v>161</v>
      </c>
      <c r="AP110" s="228"/>
      <c r="AQ110" s="221"/>
      <c r="AR110" s="222">
        <v>15</v>
      </c>
      <c r="AS110" s="223">
        <v>16</v>
      </c>
      <c r="AT110" s="208"/>
      <c r="AU110" s="208"/>
      <c r="AV110" s="208"/>
      <c r="AW110" s="294"/>
      <c r="AX110" s="45"/>
      <c r="AY110" s="44"/>
      <c r="AZ110" s="64" t="s">
        <v>29</v>
      </c>
      <c r="BA110" s="41"/>
      <c r="BB110" s="24"/>
      <c r="BC110" s="24"/>
      <c r="BD110" s="24"/>
      <c r="BE110" s="24"/>
      <c r="BF110" s="24"/>
      <c r="BG110" s="24"/>
      <c r="BH110" s="63"/>
      <c r="BI110" s="63"/>
      <c r="BJ110" s="63"/>
    </row>
    <row r="111" spans="4:85" ht="13.05" customHeight="1" thickBot="1" x14ac:dyDescent="0.2">
      <c r="D111" s="106"/>
      <c r="E111" s="103" t="s">
        <v>87</v>
      </c>
      <c r="F111" s="12" t="str">
        <f>IF(L108="","",L108)</f>
        <v/>
      </c>
      <c r="G111" s="2" t="str">
        <f t="shared" si="38"/>
        <v/>
      </c>
      <c r="H111" s="13" t="str">
        <f>IF(J108="","",J108)</f>
        <v/>
      </c>
      <c r="I111" s="499" t="str">
        <f>IF(K108="","",K108)</f>
        <v/>
      </c>
      <c r="J111" s="501"/>
      <c r="K111" s="497"/>
      <c r="L111" s="497"/>
      <c r="M111" s="498"/>
      <c r="N111" s="8"/>
      <c r="O111" s="2" t="str">
        <f t="shared" si="36"/>
        <v/>
      </c>
      <c r="P111" s="9"/>
      <c r="Q111" s="452"/>
      <c r="R111" s="8"/>
      <c r="S111" s="10" t="str">
        <f t="shared" si="37"/>
        <v/>
      </c>
      <c r="T111" s="9"/>
      <c r="U111" s="385"/>
      <c r="V111" s="26">
        <f>AA110</f>
        <v>0</v>
      </c>
      <c r="W111" s="25" t="s">
        <v>24</v>
      </c>
      <c r="X111" s="25">
        <f>AB110</f>
        <v>3</v>
      </c>
      <c r="Y111" s="322" t="s">
        <v>21</v>
      </c>
      <c r="Z111" s="192"/>
      <c r="AA111" s="201"/>
      <c r="AB111" s="202"/>
      <c r="AC111" s="201"/>
      <c r="AD111" s="202"/>
      <c r="AE111" s="203"/>
      <c r="AF111" s="202"/>
      <c r="AG111" s="202"/>
      <c r="AH111" s="203"/>
      <c r="AJ111" s="428"/>
      <c r="AK111" s="429"/>
      <c r="AL111" s="429"/>
      <c r="AM111" s="430"/>
      <c r="AN111" s="284" t="s">
        <v>162</v>
      </c>
      <c r="AO111" s="284" t="s">
        <v>163</v>
      </c>
      <c r="AP111" s="212"/>
      <c r="AQ111" s="210"/>
      <c r="AR111" s="210"/>
      <c r="AS111" s="210"/>
      <c r="AT111" s="208"/>
      <c r="AU111" s="94"/>
      <c r="AV111" s="94">
        <v>21</v>
      </c>
      <c r="AW111" s="269">
        <v>21</v>
      </c>
      <c r="AX111" s="295"/>
      <c r="AY111" s="296"/>
      <c r="AZ111" s="365" t="str">
        <f>AN108</f>
        <v>合田雄太</v>
      </c>
      <c r="BA111" s="366"/>
      <c r="BB111" s="366"/>
      <c r="BC111" s="366"/>
      <c r="BD111" s="366"/>
      <c r="BE111" s="366"/>
      <c r="BF111" s="367" t="str">
        <f>AO108</f>
        <v>関川クラブ</v>
      </c>
      <c r="BG111" s="366"/>
      <c r="BH111" s="366"/>
      <c r="BI111" s="366"/>
      <c r="BJ111" s="366"/>
      <c r="BK111" s="368"/>
    </row>
    <row r="112" spans="4:85" ht="13.05" customHeight="1" thickTop="1" x14ac:dyDescent="0.15">
      <c r="D112" s="104" t="s">
        <v>166</v>
      </c>
      <c r="E112" s="105" t="s">
        <v>167</v>
      </c>
      <c r="F112" s="11">
        <f>IF(P106="","",P106)</f>
        <v>21</v>
      </c>
      <c r="G112" s="14" t="str">
        <f t="shared" si="38"/>
        <v>-</v>
      </c>
      <c r="H112" s="142">
        <f>IF(N106="","",N106)</f>
        <v>23</v>
      </c>
      <c r="I112" s="386" t="str">
        <f>IF(Q106="","",IF(Q106="○","×",IF(Q106="×","○")))</f>
        <v>×</v>
      </c>
      <c r="J112" s="15">
        <f>IF(P109="","",P109)</f>
        <v>21</v>
      </c>
      <c r="K112" s="2" t="str">
        <f t="shared" ref="K112:K117" si="39">IF(J112="","","-")</f>
        <v>-</v>
      </c>
      <c r="L112" s="142">
        <f>IF(N109="","",N109)</f>
        <v>7</v>
      </c>
      <c r="M112" s="386" t="str">
        <f>IF(Q109="","",IF(Q109="○","×",IF(Q109="×","○")))</f>
        <v>○</v>
      </c>
      <c r="N112" s="389"/>
      <c r="O112" s="390"/>
      <c r="P112" s="390"/>
      <c r="Q112" s="500"/>
      <c r="R112" s="1">
        <v>20</v>
      </c>
      <c r="S112" s="2" t="str">
        <f t="shared" si="37"/>
        <v>-</v>
      </c>
      <c r="T112" s="3">
        <v>22</v>
      </c>
      <c r="U112" s="384" t="str">
        <f>IF(R112&lt;&gt;"",IF(R112&gt;T112,IF(R113&gt;T113,"○",IF(R114&gt;T114,"○","×")),IF(R113&gt;T113,IF(R114&gt;T114,"○","×"),"×")),"")</f>
        <v>○</v>
      </c>
      <c r="V112" s="372" t="s">
        <v>338</v>
      </c>
      <c r="W112" s="373"/>
      <c r="X112" s="373"/>
      <c r="Y112" s="374"/>
      <c r="Z112" s="192"/>
      <c r="AA112" s="194"/>
      <c r="AB112" s="195"/>
      <c r="AC112" s="194"/>
      <c r="AD112" s="195"/>
      <c r="AE112" s="197"/>
      <c r="AF112" s="195"/>
      <c r="AG112" s="195"/>
      <c r="AH112" s="197"/>
      <c r="AJ112" s="431" t="s">
        <v>6</v>
      </c>
      <c r="AK112" s="432"/>
      <c r="AL112" s="432"/>
      <c r="AM112" s="433"/>
      <c r="AN112" s="289" t="s">
        <v>128</v>
      </c>
      <c r="AO112" s="289" t="s">
        <v>129</v>
      </c>
      <c r="AP112" s="226"/>
      <c r="AQ112" s="206"/>
      <c r="AR112" s="206"/>
      <c r="AS112" s="206"/>
      <c r="AT112" s="208"/>
      <c r="AU112" s="94"/>
      <c r="AV112" s="94">
        <v>17</v>
      </c>
      <c r="AW112" s="95">
        <v>19</v>
      </c>
      <c r="AX112" s="45"/>
      <c r="AY112" s="44"/>
      <c r="AZ112" s="361" t="str">
        <f>AN109</f>
        <v>曽我部雄斗</v>
      </c>
      <c r="BA112" s="362"/>
      <c r="BB112" s="362"/>
      <c r="BC112" s="362"/>
      <c r="BD112" s="362"/>
      <c r="BE112" s="362"/>
      <c r="BF112" s="363" t="str">
        <f>AO109</f>
        <v>関川クラブ</v>
      </c>
      <c r="BG112" s="362"/>
      <c r="BH112" s="362"/>
      <c r="BI112" s="362"/>
      <c r="BJ112" s="362"/>
      <c r="BK112" s="364"/>
    </row>
    <row r="113" spans="1:84" ht="13.05" customHeight="1" thickBot="1" x14ac:dyDescent="0.25">
      <c r="D113" s="101" t="s">
        <v>168</v>
      </c>
      <c r="E113" s="102" t="s">
        <v>56</v>
      </c>
      <c r="F113" s="11">
        <f>IF(P107="","",P107)</f>
        <v>17</v>
      </c>
      <c r="G113" s="2" t="str">
        <f t="shared" si="38"/>
        <v>-</v>
      </c>
      <c r="H113" s="142">
        <f>IF(N107="","",N107)</f>
        <v>21</v>
      </c>
      <c r="I113" s="387" t="str">
        <f>IF(K110="","",K110)</f>
        <v/>
      </c>
      <c r="J113" s="15">
        <f>IF(P110="","",P110)</f>
        <v>21</v>
      </c>
      <c r="K113" s="2" t="str">
        <f t="shared" si="39"/>
        <v>-</v>
      </c>
      <c r="L113" s="142">
        <f>IF(N110="","",N110)</f>
        <v>10</v>
      </c>
      <c r="M113" s="387" t="str">
        <f>IF(O110="","",O110)</f>
        <v>-</v>
      </c>
      <c r="N113" s="392"/>
      <c r="O113" s="393"/>
      <c r="P113" s="393"/>
      <c r="Q113" s="495"/>
      <c r="R113" s="1">
        <v>21</v>
      </c>
      <c r="S113" s="2" t="str">
        <f t="shared" si="37"/>
        <v>-</v>
      </c>
      <c r="T113" s="3">
        <v>13</v>
      </c>
      <c r="U113" s="384"/>
      <c r="V113" s="375"/>
      <c r="W113" s="376"/>
      <c r="X113" s="376"/>
      <c r="Y113" s="377"/>
      <c r="Z113" s="192"/>
      <c r="AA113" s="194">
        <f>COUNTIF(F112:U114,"○")</f>
        <v>2</v>
      </c>
      <c r="AB113" s="195">
        <f>COUNTIF(F112:U114,"×")</f>
        <v>1</v>
      </c>
      <c r="AC113" s="198">
        <f>(IF((F112&gt;H112),1,0))+(IF((F113&gt;H113),1,0))+(IF((F114&gt;H114),1,0))+(IF((J112&gt;L112),1,0))+(IF((J113&gt;L113),1,0))+(IF((J114&gt;L114),1,0))+(IF((N112&gt;P112),1,0))+(IF((N113&gt;P113),1,0))+(IF((N114&gt;P114),1,0))+(IF((R112&gt;T112),1,0))+(IF((R113&gt;T113),1,0))+(IF((R114&gt;T114),1,0))</f>
        <v>4</v>
      </c>
      <c r="AD113" s="199">
        <f>(IF((F112&lt;H112),1,0))+(IF((F113&lt;H113),1,0))+(IF((F114&lt;H114),1,0))+(IF((J112&lt;L112),1,0))+(IF((J113&lt;L113),1,0))+(IF((J114&lt;L114),1,0))+(IF((N112&lt;P112),1,0))+(IF((N113&lt;P113),1,0))+(IF((N114&lt;P114),1,0))+(IF((R112&lt;T112),1,0))+(IF((R113&lt;T113),1,0))+(IF((R114&lt;T114),1,0))</f>
        <v>3</v>
      </c>
      <c r="AE113" s="200">
        <f>AC113-AD113</f>
        <v>1</v>
      </c>
      <c r="AF113" s="195">
        <f>SUM(F112:F114,J112:J114,N112:N114,R112:R114)</f>
        <v>142</v>
      </c>
      <c r="AG113" s="195">
        <f>SUM(H112:H114,L112:L114,P112:P114,T112:T114)</f>
        <v>108</v>
      </c>
      <c r="AH113" s="197">
        <f>AF113-AG113</f>
        <v>34</v>
      </c>
      <c r="AJ113" s="428"/>
      <c r="AK113" s="429"/>
      <c r="AL113" s="429"/>
      <c r="AM113" s="430"/>
      <c r="AN113" s="290" t="s">
        <v>130</v>
      </c>
      <c r="AO113" s="290" t="s">
        <v>131</v>
      </c>
      <c r="AP113" s="227"/>
      <c r="AQ113" s="86"/>
      <c r="AR113" s="96">
        <v>18</v>
      </c>
      <c r="AS113" s="87">
        <v>15</v>
      </c>
      <c r="AT113" s="45"/>
      <c r="AU113" s="45"/>
      <c r="AV113" s="208"/>
      <c r="AW113" s="209"/>
      <c r="AX113" s="45"/>
      <c r="AY113" s="44"/>
      <c r="AZ113" s="46" t="s">
        <v>30</v>
      </c>
      <c r="BA113" s="46"/>
      <c r="BB113" s="46"/>
      <c r="BC113" s="46"/>
      <c r="BD113" s="46"/>
      <c r="BE113" s="46"/>
      <c r="BF113" s="46"/>
      <c r="BG113" s="46"/>
      <c r="BH113" s="46"/>
      <c r="BI113" s="24"/>
    </row>
    <row r="114" spans="1:84" ht="13.05" customHeight="1" thickTop="1" thickBot="1" x14ac:dyDescent="0.2">
      <c r="D114" s="106"/>
      <c r="E114" s="103" t="s">
        <v>87</v>
      </c>
      <c r="F114" s="12" t="str">
        <f>IF(P108="","",P108)</f>
        <v/>
      </c>
      <c r="G114" s="10" t="str">
        <f t="shared" si="38"/>
        <v/>
      </c>
      <c r="H114" s="13" t="str">
        <f>IF(N108="","",N108)</f>
        <v/>
      </c>
      <c r="I114" s="499" t="str">
        <f>IF(K111="","",K111)</f>
        <v/>
      </c>
      <c r="J114" s="16" t="str">
        <f>IF(P111="","",P111)</f>
        <v/>
      </c>
      <c r="K114" s="2" t="str">
        <f>IF(J114="","","-")</f>
        <v/>
      </c>
      <c r="L114" s="13" t="str">
        <f>IF(N111="","",N111)</f>
        <v/>
      </c>
      <c r="M114" s="499" t="str">
        <f>IF(O111="","",O111)</f>
        <v/>
      </c>
      <c r="N114" s="501"/>
      <c r="O114" s="497"/>
      <c r="P114" s="497"/>
      <c r="Q114" s="498"/>
      <c r="R114" s="8">
        <v>21</v>
      </c>
      <c r="S114" s="2" t="str">
        <f t="shared" si="37"/>
        <v>-</v>
      </c>
      <c r="T114" s="9">
        <v>12</v>
      </c>
      <c r="U114" s="385"/>
      <c r="V114" s="26">
        <f>AA113</f>
        <v>2</v>
      </c>
      <c r="W114" s="25" t="s">
        <v>24</v>
      </c>
      <c r="X114" s="25">
        <f>AB113</f>
        <v>1</v>
      </c>
      <c r="Y114" s="322" t="s">
        <v>21</v>
      </c>
      <c r="Z114" s="192"/>
      <c r="AA114" s="194"/>
      <c r="AB114" s="195"/>
      <c r="AC114" s="194"/>
      <c r="AD114" s="195"/>
      <c r="AE114" s="197"/>
      <c r="AF114" s="195"/>
      <c r="AG114" s="195"/>
      <c r="AH114" s="197"/>
      <c r="AJ114" s="431" t="s">
        <v>2</v>
      </c>
      <c r="AK114" s="432"/>
      <c r="AL114" s="432"/>
      <c r="AM114" s="433"/>
      <c r="AN114" s="291" t="s">
        <v>166</v>
      </c>
      <c r="AO114" s="291" t="s">
        <v>167</v>
      </c>
      <c r="AP114" s="228"/>
      <c r="AQ114" s="263"/>
      <c r="AR114" s="264">
        <v>21</v>
      </c>
      <c r="AS114" s="265">
        <v>21</v>
      </c>
      <c r="AT114" s="272"/>
      <c r="AU114" s="273"/>
      <c r="AV114" s="208"/>
      <c r="AW114" s="209"/>
      <c r="AX114" s="45"/>
      <c r="AY114" s="44"/>
      <c r="AZ114" s="365" t="str">
        <f>AN114</f>
        <v>南部和誉</v>
      </c>
      <c r="BA114" s="366"/>
      <c r="BB114" s="366"/>
      <c r="BC114" s="366"/>
      <c r="BD114" s="366"/>
      <c r="BE114" s="366"/>
      <c r="BF114" s="367" t="str">
        <f>AO114</f>
        <v>GoGo's</v>
      </c>
      <c r="BG114" s="366"/>
      <c r="BH114" s="366"/>
      <c r="BI114" s="366"/>
      <c r="BJ114" s="366"/>
      <c r="BK114" s="368"/>
    </row>
    <row r="115" spans="1:84" ht="13.05" customHeight="1" thickTop="1" thickBot="1" x14ac:dyDescent="0.2">
      <c r="D115" s="101" t="s">
        <v>169</v>
      </c>
      <c r="E115" s="105" t="s">
        <v>170</v>
      </c>
      <c r="F115" s="11">
        <f>IF(T106="","",T106)</f>
        <v>11</v>
      </c>
      <c r="G115" s="2" t="str">
        <f t="shared" si="38"/>
        <v>-</v>
      </c>
      <c r="H115" s="142">
        <f>IF(R106="","",R106)</f>
        <v>21</v>
      </c>
      <c r="I115" s="386" t="str">
        <f>IF(U106="","",IF(U106="○","×",IF(U106="×","○")))</f>
        <v>×</v>
      </c>
      <c r="J115" s="15">
        <f>IF(T109="","",T109)</f>
        <v>21</v>
      </c>
      <c r="K115" s="14" t="str">
        <f t="shared" si="39"/>
        <v>-</v>
      </c>
      <c r="L115" s="142">
        <f>IF(R109="","",R109)</f>
        <v>7</v>
      </c>
      <c r="M115" s="386" t="str">
        <f>IF(U109="","",IF(U109="○","×",IF(U109="×","○")))</f>
        <v>○</v>
      </c>
      <c r="N115" s="17">
        <f>IF(T112="","",T112)</f>
        <v>22</v>
      </c>
      <c r="O115" s="2" t="str">
        <f>IF(N115="","","-")</f>
        <v>-</v>
      </c>
      <c r="P115" s="141">
        <f>IF(R112="","",R112)</f>
        <v>20</v>
      </c>
      <c r="Q115" s="386" t="str">
        <f>IF(U112="","",IF(U112="○","×",IF(U112="×","○")))</f>
        <v>×</v>
      </c>
      <c r="R115" s="389"/>
      <c r="S115" s="390"/>
      <c r="T115" s="390"/>
      <c r="U115" s="391"/>
      <c r="V115" s="372" t="s">
        <v>337</v>
      </c>
      <c r="W115" s="373"/>
      <c r="X115" s="373"/>
      <c r="Y115" s="374"/>
      <c r="Z115" s="192"/>
      <c r="AA115" s="190"/>
      <c r="AB115" s="191"/>
      <c r="AC115" s="190"/>
      <c r="AD115" s="191"/>
      <c r="AE115" s="196"/>
      <c r="AF115" s="191"/>
      <c r="AG115" s="191"/>
      <c r="AH115" s="196"/>
      <c r="AJ115" s="428"/>
      <c r="AK115" s="429"/>
      <c r="AL115" s="429"/>
      <c r="AM115" s="430"/>
      <c r="AN115" s="284" t="s">
        <v>168</v>
      </c>
      <c r="AO115" s="284" t="s">
        <v>56</v>
      </c>
      <c r="AP115" s="212"/>
      <c r="AQ115" s="208"/>
      <c r="AR115" s="208"/>
      <c r="AS115" s="94"/>
      <c r="AT115" s="94">
        <v>21</v>
      </c>
      <c r="AU115" s="269">
        <v>21</v>
      </c>
      <c r="AV115" s="206"/>
      <c r="AW115" s="207"/>
      <c r="AX115" s="44"/>
      <c r="AY115" s="44"/>
      <c r="AZ115" s="361" t="str">
        <f>AN115</f>
        <v>柚山　治</v>
      </c>
      <c r="BA115" s="362"/>
      <c r="BB115" s="362"/>
      <c r="BC115" s="362"/>
      <c r="BD115" s="362"/>
      <c r="BE115" s="362"/>
      <c r="BF115" s="363" t="str">
        <f>AO115</f>
        <v>ドンキホーテ</v>
      </c>
      <c r="BG115" s="362"/>
      <c r="BH115" s="362"/>
      <c r="BI115" s="362"/>
      <c r="BJ115" s="362"/>
      <c r="BK115" s="364"/>
    </row>
    <row r="116" spans="1:84" ht="13.05" customHeight="1" thickTop="1" x14ac:dyDescent="0.15">
      <c r="D116" s="101" t="s">
        <v>171</v>
      </c>
      <c r="E116" s="102" t="s">
        <v>170</v>
      </c>
      <c r="F116" s="11">
        <f>IF(T107="","",T107)</f>
        <v>10</v>
      </c>
      <c r="G116" s="2" t="str">
        <f t="shared" si="38"/>
        <v>-</v>
      </c>
      <c r="H116" s="142">
        <f>IF(R107="","",R107)</f>
        <v>21</v>
      </c>
      <c r="I116" s="387" t="str">
        <f>IF(K113="","",K113)</f>
        <v>-</v>
      </c>
      <c r="J116" s="15">
        <f>IF(T110="","",T110)</f>
        <v>21</v>
      </c>
      <c r="K116" s="2" t="str">
        <f t="shared" si="39"/>
        <v>-</v>
      </c>
      <c r="L116" s="142">
        <f>IF(R110="","",R110)</f>
        <v>15</v>
      </c>
      <c r="M116" s="387" t="str">
        <f>IF(O113="","",O113)</f>
        <v/>
      </c>
      <c r="N116" s="15">
        <f>IF(T113="","",T113)</f>
        <v>13</v>
      </c>
      <c r="O116" s="2" t="str">
        <f>IF(N116="","","-")</f>
        <v>-</v>
      </c>
      <c r="P116" s="142">
        <f>IF(R113="","",R113)</f>
        <v>21</v>
      </c>
      <c r="Q116" s="387" t="str">
        <f>IF(S113="","",S113)</f>
        <v>-</v>
      </c>
      <c r="R116" s="392"/>
      <c r="S116" s="393"/>
      <c r="T116" s="393"/>
      <c r="U116" s="394"/>
      <c r="V116" s="375"/>
      <c r="W116" s="376"/>
      <c r="X116" s="376"/>
      <c r="Y116" s="377"/>
      <c r="Z116" s="192"/>
      <c r="AA116" s="194">
        <f>COUNTIF(F115:U117,"○")</f>
        <v>1</v>
      </c>
      <c r="AB116" s="195">
        <f>COUNTIF(F115:U117,"×")</f>
        <v>2</v>
      </c>
      <c r="AC116" s="198">
        <f>(IF((F115&gt;H115),1,0))+(IF((F116&gt;H116),1,0))+(IF((F117&gt;H117),1,0))+(IF((J115&gt;L115),1,0))+(IF((J116&gt;L116),1,0))+(IF((J117&gt;L117),1,0))+(IF((N115&gt;P115),1,0))+(IF((N116&gt;P116),1,0))+(IF((N117&gt;P117),1,0))+(IF((R115&gt;T115),1,0))+(IF((R116&gt;T116),1,0))+(IF((R117&gt;T117),1,0))</f>
        <v>3</v>
      </c>
      <c r="AD116" s="199">
        <f>(IF((F115&lt;H115),1,0))+(IF((F116&lt;H116),1,0))+(IF((F117&lt;H117),1,0))+(IF((J115&lt;L115),1,0))+(IF((J116&lt;L116),1,0))+(IF((J117&lt;L117),1,0))+(IF((N115&lt;P115),1,0))+(IF((N116&lt;P116),1,0))+(IF((N117&lt;P117),1,0))+(IF((R115&lt;T115),1,0))+(IF((R116&lt;T116),1,0))+(IF((R117&lt;T117),1,0))</f>
        <v>4</v>
      </c>
      <c r="AE116" s="200">
        <f>AC116-AD116</f>
        <v>-1</v>
      </c>
      <c r="AF116" s="195">
        <f>SUM(F115:F117,J115:J117,N115:N117,R115:R117)</f>
        <v>110</v>
      </c>
      <c r="AG116" s="195">
        <f>SUM(H115:H117,L115:L117,P115:P117,T115:T117)</f>
        <v>126</v>
      </c>
      <c r="AH116" s="197">
        <f>AF116-AG116</f>
        <v>-16</v>
      </c>
      <c r="AJ116" s="431" t="s">
        <v>1</v>
      </c>
      <c r="AK116" s="432"/>
      <c r="AL116" s="432"/>
      <c r="AM116" s="433"/>
      <c r="AN116" s="289" t="s">
        <v>149</v>
      </c>
      <c r="AO116" s="289" t="s">
        <v>150</v>
      </c>
      <c r="AP116" s="226"/>
      <c r="AQ116" s="206"/>
      <c r="AR116" s="206"/>
      <c r="AS116" s="224"/>
      <c r="AT116" s="224">
        <v>18</v>
      </c>
      <c r="AU116" s="89">
        <v>19</v>
      </c>
      <c r="AV116" s="45"/>
      <c r="AW116" s="45"/>
      <c r="AX116" s="44"/>
      <c r="AY116" s="41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</row>
    <row r="117" spans="1:84" ht="13.05" customHeight="1" thickBot="1" x14ac:dyDescent="0.2">
      <c r="D117" s="109"/>
      <c r="E117" s="111" t="s">
        <v>86</v>
      </c>
      <c r="F117" s="18" t="str">
        <f>IF(T108="","",T108)</f>
        <v/>
      </c>
      <c r="G117" s="19" t="str">
        <f t="shared" si="38"/>
        <v/>
      </c>
      <c r="H117" s="143" t="str">
        <f>IF(R108="","",R108)</f>
        <v/>
      </c>
      <c r="I117" s="388" t="str">
        <f>IF(K114="","",K114)</f>
        <v/>
      </c>
      <c r="J117" s="20" t="str">
        <f>IF(T111="","",T111)</f>
        <v/>
      </c>
      <c r="K117" s="19" t="str">
        <f t="shared" si="39"/>
        <v/>
      </c>
      <c r="L117" s="143" t="str">
        <f>IF(R111="","",R111)</f>
        <v/>
      </c>
      <c r="M117" s="388" t="str">
        <f>IF(O114="","",O114)</f>
        <v/>
      </c>
      <c r="N117" s="20">
        <f>IF(T114="","",T114)</f>
        <v>12</v>
      </c>
      <c r="O117" s="19" t="str">
        <f>IF(N117="","","-")</f>
        <v>-</v>
      </c>
      <c r="P117" s="143">
        <f>IF(R114="","",R114)</f>
        <v>21</v>
      </c>
      <c r="Q117" s="388" t="str">
        <f>IF(S114="","",S114)</f>
        <v>-</v>
      </c>
      <c r="R117" s="395"/>
      <c r="S117" s="396"/>
      <c r="T117" s="396"/>
      <c r="U117" s="397"/>
      <c r="V117" s="323">
        <f>AA116</f>
        <v>1</v>
      </c>
      <c r="W117" s="324" t="s">
        <v>24</v>
      </c>
      <c r="X117" s="324">
        <f>AB116</f>
        <v>2</v>
      </c>
      <c r="Y117" s="325" t="s">
        <v>21</v>
      </c>
      <c r="Z117" s="192"/>
      <c r="AA117" s="201"/>
      <c r="AB117" s="202"/>
      <c r="AC117" s="201"/>
      <c r="AD117" s="202"/>
      <c r="AE117" s="203"/>
      <c r="AF117" s="202"/>
      <c r="AG117" s="202"/>
      <c r="AH117" s="203"/>
      <c r="AJ117" s="434"/>
      <c r="AK117" s="435"/>
      <c r="AL117" s="435"/>
      <c r="AM117" s="436"/>
      <c r="AN117" s="288" t="s">
        <v>151</v>
      </c>
      <c r="AO117" s="288" t="s">
        <v>150</v>
      </c>
      <c r="AP117" s="216"/>
      <c r="AQ117" s="220"/>
      <c r="AR117" s="220"/>
      <c r="AS117" s="220"/>
      <c r="AT117" s="45"/>
      <c r="AU117" s="45"/>
      <c r="AV117" s="45"/>
      <c r="AW117" s="45"/>
      <c r="AX117" s="44"/>
      <c r="AY117" s="41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</row>
    <row r="118" spans="1:84" ht="12" customHeight="1" thickBot="1" x14ac:dyDescent="0.25">
      <c r="D118" s="52"/>
      <c r="E118" s="39"/>
      <c r="F118" s="35"/>
      <c r="G118" s="36"/>
      <c r="H118" s="35"/>
      <c r="I118" s="35"/>
      <c r="J118" s="35"/>
      <c r="K118" s="36"/>
      <c r="L118" s="35"/>
      <c r="M118" s="35"/>
      <c r="N118" s="35"/>
      <c r="O118" s="36"/>
      <c r="P118" s="35"/>
      <c r="Q118" s="35"/>
      <c r="R118" s="35"/>
      <c r="S118" s="35"/>
      <c r="T118" s="35"/>
      <c r="U118" s="35"/>
      <c r="V118" s="25"/>
      <c r="W118" s="25"/>
      <c r="X118" s="25"/>
      <c r="Y118" s="25"/>
      <c r="AN118" s="52"/>
      <c r="AO118" s="39"/>
      <c r="AP118" s="35"/>
      <c r="AQ118" s="36"/>
      <c r="AR118" s="35"/>
      <c r="AS118" s="35"/>
      <c r="AT118" s="35"/>
      <c r="AU118" s="36"/>
      <c r="AV118" s="35"/>
      <c r="AW118" s="35"/>
      <c r="AX118" s="35"/>
      <c r="AY118" s="36"/>
      <c r="AZ118" s="35"/>
      <c r="BA118" s="35"/>
      <c r="BB118" s="35"/>
      <c r="BC118" s="35"/>
      <c r="BD118" s="35"/>
      <c r="BE118" s="35"/>
    </row>
    <row r="119" spans="1:84" ht="12" customHeight="1" x14ac:dyDescent="0.2">
      <c r="A119" s="126"/>
      <c r="B119" s="126"/>
      <c r="C119" s="126"/>
      <c r="D119" s="342"/>
      <c r="E119" s="343"/>
      <c r="F119" s="344"/>
      <c r="G119" s="345"/>
      <c r="H119" s="344"/>
      <c r="I119" s="344"/>
      <c r="J119" s="344"/>
      <c r="K119" s="345"/>
      <c r="L119" s="344"/>
      <c r="M119" s="344"/>
      <c r="N119" s="344"/>
      <c r="O119" s="345"/>
      <c r="P119" s="344"/>
      <c r="Q119" s="344"/>
      <c r="R119" s="344"/>
      <c r="S119" s="344"/>
      <c r="T119" s="344"/>
      <c r="U119" s="344"/>
      <c r="V119" s="346"/>
      <c r="W119" s="346"/>
      <c r="X119" s="346"/>
      <c r="Y119" s="34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342"/>
      <c r="AO119" s="343"/>
      <c r="AP119" s="344"/>
      <c r="AQ119" s="345"/>
      <c r="AR119" s="344"/>
      <c r="AS119" s="344"/>
      <c r="AT119" s="344"/>
      <c r="AU119" s="345"/>
      <c r="AV119" s="344"/>
      <c r="AW119" s="344"/>
      <c r="AX119" s="344"/>
      <c r="AY119" s="345"/>
      <c r="AZ119" s="344"/>
      <c r="BA119" s="344"/>
      <c r="BB119" s="344"/>
      <c r="BC119" s="344"/>
      <c r="BD119" s="344"/>
      <c r="BE119" s="344"/>
      <c r="BF119" s="126"/>
      <c r="BG119" s="126"/>
      <c r="BH119" s="126"/>
      <c r="BI119" s="126"/>
      <c r="BJ119" s="126"/>
      <c r="BK119" s="126"/>
      <c r="BL119" s="126"/>
      <c r="BM119" s="126"/>
    </row>
    <row r="120" spans="1:84" ht="12" customHeight="1" x14ac:dyDescent="0.2">
      <c r="D120" s="40"/>
      <c r="E120" s="43"/>
      <c r="F120" s="43"/>
      <c r="G120" s="43"/>
      <c r="H120" s="43"/>
      <c r="I120" s="43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22"/>
      <c r="U120" s="22"/>
      <c r="V120" s="22"/>
      <c r="W120" s="22"/>
      <c r="X120" s="22"/>
      <c r="Y120" s="41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</row>
    <row r="121" spans="1:84" ht="14.1" customHeight="1" x14ac:dyDescent="0.2">
      <c r="D121" s="453" t="s">
        <v>175</v>
      </c>
      <c r="E121" s="453"/>
      <c r="F121" s="453"/>
      <c r="G121" s="453"/>
      <c r="H121" s="453"/>
      <c r="I121" s="453"/>
      <c r="J121" s="453"/>
      <c r="K121" s="453"/>
      <c r="L121" s="453"/>
      <c r="M121" s="453"/>
      <c r="N121" s="453"/>
      <c r="O121" s="453"/>
      <c r="P121" s="453"/>
      <c r="Q121" s="453"/>
      <c r="R121" s="453"/>
      <c r="S121" s="453"/>
      <c r="T121" s="453"/>
      <c r="U121" s="453"/>
      <c r="V121" s="128"/>
      <c r="W121" s="128"/>
      <c r="AJ121" s="425" t="s">
        <v>0</v>
      </c>
      <c r="AK121" s="426"/>
      <c r="AL121" s="426"/>
      <c r="AM121" s="427"/>
      <c r="AN121" s="277" t="s">
        <v>186</v>
      </c>
      <c r="AO121" s="283" t="s">
        <v>187</v>
      </c>
      <c r="AP121" s="211"/>
      <c r="AQ121" s="45"/>
      <c r="AR121" s="45"/>
      <c r="AS121" s="45"/>
      <c r="AT121" s="45"/>
      <c r="AU121" s="45"/>
      <c r="AV121" s="45"/>
      <c r="AW121" s="45"/>
      <c r="AX121" s="97"/>
      <c r="AY121" s="139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25"/>
      <c r="CF121" s="25"/>
    </row>
    <row r="122" spans="1:84" ht="14.1" customHeight="1" thickBot="1" x14ac:dyDescent="0.25">
      <c r="D122" s="453"/>
      <c r="E122" s="453"/>
      <c r="F122" s="453"/>
      <c r="G122" s="453"/>
      <c r="H122" s="453"/>
      <c r="I122" s="453"/>
      <c r="J122" s="453"/>
      <c r="K122" s="453"/>
      <c r="L122" s="453"/>
      <c r="M122" s="453"/>
      <c r="N122" s="453"/>
      <c r="O122" s="453"/>
      <c r="P122" s="453"/>
      <c r="Q122" s="453"/>
      <c r="R122" s="453"/>
      <c r="S122" s="453"/>
      <c r="T122" s="453"/>
      <c r="U122" s="453"/>
      <c r="V122" s="128"/>
      <c r="W122" s="128"/>
      <c r="AJ122" s="428"/>
      <c r="AK122" s="429"/>
      <c r="AL122" s="429"/>
      <c r="AM122" s="430"/>
      <c r="AN122" s="278" t="s">
        <v>188</v>
      </c>
      <c r="AO122" s="284" t="s">
        <v>187</v>
      </c>
      <c r="AP122" s="212"/>
      <c r="AQ122" s="219"/>
      <c r="AR122" s="219"/>
      <c r="AS122" s="96">
        <v>21</v>
      </c>
      <c r="AT122" s="96">
        <v>19</v>
      </c>
      <c r="AU122" s="87">
        <v>19</v>
      </c>
      <c r="AV122" s="45"/>
      <c r="AW122" s="45"/>
      <c r="AX122" s="97"/>
      <c r="AY122" s="139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128"/>
      <c r="CB122" s="128"/>
      <c r="CC122" s="128"/>
      <c r="CD122" s="128"/>
      <c r="CE122" s="25"/>
      <c r="CF122" s="25"/>
    </row>
    <row r="123" spans="1:84" ht="14.1" customHeight="1" thickTop="1" x14ac:dyDescent="0.2">
      <c r="D123" s="453"/>
      <c r="E123" s="453"/>
      <c r="F123" s="453"/>
      <c r="G123" s="453"/>
      <c r="H123" s="453"/>
      <c r="I123" s="453"/>
      <c r="J123" s="453"/>
      <c r="K123" s="453"/>
      <c r="L123" s="453"/>
      <c r="M123" s="453"/>
      <c r="N123" s="453"/>
      <c r="O123" s="453"/>
      <c r="P123" s="453"/>
      <c r="Q123" s="453"/>
      <c r="R123" s="453"/>
      <c r="S123" s="453"/>
      <c r="T123" s="453"/>
      <c r="U123" s="453"/>
      <c r="V123" s="128"/>
      <c r="W123" s="128"/>
      <c r="AJ123" s="431" t="s">
        <v>3</v>
      </c>
      <c r="AK123" s="432"/>
      <c r="AL123" s="432"/>
      <c r="AM123" s="433"/>
      <c r="AN123" s="279" t="s">
        <v>203</v>
      </c>
      <c r="AO123" s="285" t="s">
        <v>204</v>
      </c>
      <c r="AP123" s="213"/>
      <c r="AQ123" s="206"/>
      <c r="AR123" s="206"/>
      <c r="AS123" s="94">
        <v>5</v>
      </c>
      <c r="AT123" s="94">
        <v>21</v>
      </c>
      <c r="AU123" s="269">
        <v>21</v>
      </c>
      <c r="AV123" s="272"/>
      <c r="AW123" s="273"/>
      <c r="AX123" s="225"/>
      <c r="CE123" s="25"/>
      <c r="CF123" s="25"/>
    </row>
    <row r="124" spans="1:84" ht="14.1" customHeight="1" thickBot="1" x14ac:dyDescent="0.25">
      <c r="D124" s="453"/>
      <c r="E124" s="453"/>
      <c r="F124" s="453"/>
      <c r="G124" s="453"/>
      <c r="H124" s="453"/>
      <c r="I124" s="453"/>
      <c r="J124" s="453"/>
      <c r="K124" s="453"/>
      <c r="L124" s="453"/>
      <c r="M124" s="453"/>
      <c r="N124" s="453"/>
      <c r="O124" s="453"/>
      <c r="P124" s="453"/>
      <c r="Q124" s="453"/>
      <c r="R124" s="453"/>
      <c r="S124" s="453"/>
      <c r="T124" s="453"/>
      <c r="U124" s="453"/>
      <c r="V124" s="128"/>
      <c r="W124" s="128"/>
      <c r="AJ124" s="428"/>
      <c r="AK124" s="429"/>
      <c r="AL124" s="429"/>
      <c r="AM124" s="430"/>
      <c r="AN124" s="280" t="s">
        <v>205</v>
      </c>
      <c r="AO124" s="290" t="s">
        <v>42</v>
      </c>
      <c r="AP124" s="214"/>
      <c r="AQ124" s="86"/>
      <c r="AR124" s="96">
        <v>12</v>
      </c>
      <c r="AS124" s="87">
        <v>14</v>
      </c>
      <c r="AT124" s="270"/>
      <c r="AU124" s="271"/>
      <c r="AV124" s="208"/>
      <c r="AW124" s="294"/>
      <c r="AX124" s="225"/>
      <c r="BI124" s="29"/>
      <c r="CE124" s="25"/>
      <c r="CF124" s="25"/>
    </row>
    <row r="125" spans="1:84" ht="14.1" customHeight="1" thickTop="1" thickBot="1" x14ac:dyDescent="0.25">
      <c r="AJ125" s="431" t="s">
        <v>5</v>
      </c>
      <c r="AK125" s="432"/>
      <c r="AL125" s="432"/>
      <c r="AM125" s="433"/>
      <c r="AN125" s="281" t="s">
        <v>218</v>
      </c>
      <c r="AO125" s="291" t="s">
        <v>219</v>
      </c>
      <c r="AP125" s="215"/>
      <c r="AQ125" s="263"/>
      <c r="AR125" s="264">
        <v>21</v>
      </c>
      <c r="AS125" s="265">
        <v>21</v>
      </c>
      <c r="AT125" s="208"/>
      <c r="AU125" s="208"/>
      <c r="AV125" s="208"/>
      <c r="AW125" s="294"/>
      <c r="AX125" s="45"/>
      <c r="AY125" s="44"/>
      <c r="AZ125" s="49" t="s">
        <v>38</v>
      </c>
      <c r="BA125" s="48"/>
      <c r="BH125" s="47"/>
      <c r="BI125" s="47"/>
      <c r="BJ125" s="63"/>
      <c r="CE125" s="25"/>
      <c r="CF125" s="25"/>
    </row>
    <row r="126" spans="1:84" ht="14.1" customHeight="1" thickTop="1" thickBot="1" x14ac:dyDescent="0.25">
      <c r="E126" s="454" t="s">
        <v>13</v>
      </c>
      <c r="F126" s="454"/>
      <c r="G126" s="454"/>
      <c r="H126" s="454"/>
      <c r="I126" s="454"/>
      <c r="J126" s="454"/>
      <c r="K126" s="454"/>
      <c r="L126" s="454"/>
      <c r="M126" s="454"/>
      <c r="N126" s="454"/>
      <c r="O126" s="454"/>
      <c r="P126" s="454"/>
      <c r="Q126" s="454"/>
      <c r="AJ126" s="428"/>
      <c r="AK126" s="429"/>
      <c r="AL126" s="429"/>
      <c r="AM126" s="430"/>
      <c r="AN126" s="278" t="s">
        <v>220</v>
      </c>
      <c r="AO126" s="284" t="s">
        <v>221</v>
      </c>
      <c r="AP126" s="212"/>
      <c r="AQ126" s="208"/>
      <c r="AR126" s="208"/>
      <c r="AS126" s="208"/>
      <c r="AT126" s="208"/>
      <c r="AU126" s="94"/>
      <c r="AV126" s="94">
        <v>21</v>
      </c>
      <c r="AW126" s="269">
        <v>21</v>
      </c>
      <c r="AX126" s="295"/>
      <c r="AY126" s="296"/>
      <c r="AZ126" s="365" t="str">
        <f>AN125</f>
        <v>西原輝一</v>
      </c>
      <c r="BA126" s="366"/>
      <c r="BB126" s="366"/>
      <c r="BC126" s="366"/>
      <c r="BD126" s="366"/>
      <c r="BE126" s="366"/>
      <c r="BF126" s="367" t="str">
        <f>AO125</f>
        <v>金栄クラブ</v>
      </c>
      <c r="BG126" s="366"/>
      <c r="BH126" s="366"/>
      <c r="BI126" s="366"/>
      <c r="BJ126" s="366"/>
      <c r="BK126" s="368"/>
      <c r="CE126" s="25"/>
      <c r="CF126" s="25"/>
    </row>
    <row r="127" spans="1:84" ht="14.1" customHeight="1" thickTop="1" thickBot="1" x14ac:dyDescent="0.25">
      <c r="E127" s="454"/>
      <c r="F127" s="454"/>
      <c r="G127" s="454"/>
      <c r="H127" s="454"/>
      <c r="I127" s="454"/>
      <c r="J127" s="454"/>
      <c r="K127" s="454"/>
      <c r="L127" s="454"/>
      <c r="M127" s="454"/>
      <c r="N127" s="454"/>
      <c r="O127" s="454"/>
      <c r="P127" s="454"/>
      <c r="Q127" s="454"/>
      <c r="AJ127" s="431" t="s">
        <v>174</v>
      </c>
      <c r="AK127" s="432"/>
      <c r="AL127" s="432"/>
      <c r="AM127" s="433"/>
      <c r="AN127" s="279" t="s">
        <v>224</v>
      </c>
      <c r="AO127" s="285" t="s">
        <v>221</v>
      </c>
      <c r="AP127" s="213"/>
      <c r="AQ127" s="208"/>
      <c r="AR127" s="208"/>
      <c r="AS127" s="208"/>
      <c r="AT127" s="208"/>
      <c r="AU127" s="94"/>
      <c r="AV127" s="94">
        <v>8</v>
      </c>
      <c r="AW127" s="95">
        <v>16</v>
      </c>
      <c r="AX127" s="45"/>
      <c r="AY127" s="44"/>
      <c r="AZ127" s="361" t="str">
        <f>AN126</f>
        <v>白川宏範</v>
      </c>
      <c r="BA127" s="362"/>
      <c r="BB127" s="362"/>
      <c r="BC127" s="362"/>
      <c r="BD127" s="362"/>
      <c r="BE127" s="362"/>
      <c r="BF127" s="363" t="str">
        <f>AO126</f>
        <v>東洋炭素</v>
      </c>
      <c r="BG127" s="362"/>
      <c r="BH127" s="362"/>
      <c r="BI127" s="362"/>
      <c r="BJ127" s="362"/>
      <c r="BK127" s="364"/>
      <c r="CE127" s="25"/>
      <c r="CF127" s="25"/>
    </row>
    <row r="128" spans="1:84" ht="14.1" customHeight="1" thickTop="1" thickBot="1" x14ac:dyDescent="0.25">
      <c r="AJ128" s="428"/>
      <c r="AK128" s="429"/>
      <c r="AL128" s="429"/>
      <c r="AM128" s="430"/>
      <c r="AN128" s="280" t="s">
        <v>225</v>
      </c>
      <c r="AO128" s="290" t="s">
        <v>53</v>
      </c>
      <c r="AP128" s="214"/>
      <c r="AQ128" s="266">
        <v>21</v>
      </c>
      <c r="AR128" s="267">
        <v>14</v>
      </c>
      <c r="AS128" s="268">
        <v>21</v>
      </c>
      <c r="AT128" s="45"/>
      <c r="AU128" s="45"/>
      <c r="AV128" s="208"/>
      <c r="AW128" s="209"/>
      <c r="AX128" s="45"/>
      <c r="AY128" s="44"/>
      <c r="AZ128" s="46" t="s">
        <v>37</v>
      </c>
      <c r="BA128" s="46"/>
      <c r="BB128" s="46"/>
      <c r="BC128" s="46"/>
      <c r="BD128" s="46"/>
      <c r="BE128" s="46"/>
      <c r="BF128" s="46"/>
      <c r="BG128" s="46"/>
      <c r="BH128" s="46"/>
      <c r="CE128" s="25"/>
      <c r="CF128" s="25"/>
    </row>
    <row r="129" spans="4:84" ht="14.1" customHeight="1" thickTop="1" x14ac:dyDescent="0.2">
      <c r="AJ129" s="431" t="s">
        <v>1</v>
      </c>
      <c r="AK129" s="432"/>
      <c r="AL129" s="432"/>
      <c r="AM129" s="433"/>
      <c r="AN129" s="279" t="s">
        <v>200</v>
      </c>
      <c r="AO129" s="285" t="s">
        <v>201</v>
      </c>
      <c r="AP129" s="213"/>
      <c r="AQ129" s="221">
        <v>18</v>
      </c>
      <c r="AR129" s="222">
        <v>21</v>
      </c>
      <c r="AS129" s="223">
        <v>15</v>
      </c>
      <c r="AT129" s="204"/>
      <c r="AU129" s="204"/>
      <c r="AV129" s="204"/>
      <c r="AW129" s="204"/>
      <c r="AX129" s="45"/>
      <c r="AY129" s="44"/>
      <c r="AZ129" s="365" t="str">
        <f>AN127</f>
        <v>安藤達也</v>
      </c>
      <c r="BA129" s="366"/>
      <c r="BB129" s="366"/>
      <c r="BC129" s="366"/>
      <c r="BD129" s="366"/>
      <c r="BE129" s="366"/>
      <c r="BF129" s="367" t="str">
        <f>AO127</f>
        <v>東洋炭素</v>
      </c>
      <c r="BG129" s="366"/>
      <c r="BH129" s="366"/>
      <c r="BI129" s="366"/>
      <c r="BJ129" s="366"/>
      <c r="BK129" s="368"/>
      <c r="CE129" s="25"/>
      <c r="CF129" s="25"/>
    </row>
    <row r="130" spans="4:84" ht="14.1" customHeight="1" x14ac:dyDescent="0.2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AJ130" s="434"/>
      <c r="AK130" s="435"/>
      <c r="AL130" s="435"/>
      <c r="AM130" s="436"/>
      <c r="AN130" s="282" t="s">
        <v>202</v>
      </c>
      <c r="AO130" s="288" t="s">
        <v>201</v>
      </c>
      <c r="AP130" s="216"/>
      <c r="AQ130" s="210"/>
      <c r="AR130" s="210"/>
      <c r="AS130" s="62"/>
      <c r="AT130" s="62"/>
      <c r="AU130" s="62"/>
      <c r="AV130" s="208"/>
      <c r="AW130" s="208"/>
      <c r="AX130" s="44"/>
      <c r="AY130" s="44"/>
      <c r="AZ130" s="361" t="str">
        <f>AN128</f>
        <v>高橋和也</v>
      </c>
      <c r="BA130" s="362"/>
      <c r="BB130" s="362"/>
      <c r="BC130" s="362"/>
      <c r="BD130" s="362"/>
      <c r="BE130" s="362"/>
      <c r="BF130" s="363" t="str">
        <f>AO128</f>
        <v>オアシス</v>
      </c>
      <c r="BG130" s="362"/>
      <c r="BH130" s="362"/>
      <c r="BI130" s="362"/>
      <c r="BJ130" s="362"/>
      <c r="BK130" s="364"/>
      <c r="CE130" s="25"/>
      <c r="CF130" s="25"/>
    </row>
    <row r="131" spans="4:84" ht="14.1" customHeight="1" thickBot="1" x14ac:dyDescent="0.25">
      <c r="D131" s="135"/>
      <c r="E131" s="135"/>
      <c r="F131" s="135"/>
      <c r="G131" s="135"/>
      <c r="H131" s="135"/>
      <c r="I131" s="136"/>
      <c r="J131" s="127"/>
      <c r="K131" s="127"/>
      <c r="L131" s="127"/>
      <c r="M131" s="127"/>
      <c r="N131" s="138"/>
      <c r="O131" s="138"/>
      <c r="P131" s="125"/>
      <c r="Q131" s="125"/>
      <c r="R131" s="125"/>
      <c r="S131" s="98"/>
      <c r="T131" s="98"/>
      <c r="BL131" s="25"/>
      <c r="BM131" s="25"/>
    </row>
    <row r="132" spans="4:84" ht="12" customHeight="1" x14ac:dyDescent="0.15">
      <c r="D132" s="442" t="s">
        <v>36</v>
      </c>
      <c r="E132" s="502"/>
      <c r="F132" s="446" t="str">
        <f>D134</f>
        <v>福本桜輝</v>
      </c>
      <c r="G132" s="447"/>
      <c r="H132" s="447"/>
      <c r="I132" s="448"/>
      <c r="J132" s="449" t="str">
        <f>D137</f>
        <v>脇　太翼</v>
      </c>
      <c r="K132" s="447"/>
      <c r="L132" s="447"/>
      <c r="M132" s="448"/>
      <c r="N132" s="449" t="str">
        <f>D140</f>
        <v>池内善幸</v>
      </c>
      <c r="O132" s="447"/>
      <c r="P132" s="447"/>
      <c r="Q132" s="448"/>
      <c r="R132" s="449" t="str">
        <f>D143</f>
        <v>福田　誠</v>
      </c>
      <c r="S132" s="447"/>
      <c r="T132" s="447"/>
      <c r="U132" s="448"/>
      <c r="V132" s="449" t="str">
        <f>D146</f>
        <v>前田政紀</v>
      </c>
      <c r="W132" s="447"/>
      <c r="X132" s="447"/>
      <c r="Y132" s="448"/>
      <c r="Z132" s="378" t="s">
        <v>15</v>
      </c>
      <c r="AA132" s="379"/>
      <c r="AB132" s="379"/>
      <c r="AC132" s="380"/>
      <c r="AD132" s="146"/>
      <c r="AE132" s="399" t="s">
        <v>17</v>
      </c>
      <c r="AF132" s="400"/>
      <c r="AG132" s="401" t="s">
        <v>18</v>
      </c>
      <c r="AH132" s="403"/>
      <c r="AI132" s="402"/>
      <c r="AJ132" s="404" t="s">
        <v>19</v>
      </c>
      <c r="AK132" s="405"/>
      <c r="AL132" s="406"/>
      <c r="AM132" s="25"/>
      <c r="AN132" s="442" t="s">
        <v>35</v>
      </c>
      <c r="AO132" s="502"/>
      <c r="AP132" s="446" t="str">
        <f>AN134</f>
        <v>國田脩造</v>
      </c>
      <c r="AQ132" s="447"/>
      <c r="AR132" s="447"/>
      <c r="AS132" s="448"/>
      <c r="AT132" s="449" t="str">
        <f>AN137</f>
        <v>藤田雅人</v>
      </c>
      <c r="AU132" s="447"/>
      <c r="AV132" s="447"/>
      <c r="AW132" s="448"/>
      <c r="AX132" s="449" t="str">
        <f>AN140</f>
        <v>武村蒼</v>
      </c>
      <c r="AY132" s="447"/>
      <c r="AZ132" s="447"/>
      <c r="BA132" s="448"/>
      <c r="BB132" s="449" t="str">
        <f>AN143</f>
        <v>西村良太</v>
      </c>
      <c r="BC132" s="447"/>
      <c r="BD132" s="447"/>
      <c r="BE132" s="448"/>
      <c r="BF132" s="449" t="str">
        <f>AN146</f>
        <v>長野祐也</v>
      </c>
      <c r="BG132" s="447"/>
      <c r="BH132" s="447"/>
      <c r="BI132" s="448"/>
      <c r="BJ132" s="378" t="s">
        <v>15</v>
      </c>
      <c r="BK132" s="379"/>
      <c r="BL132" s="379"/>
      <c r="BM132" s="380"/>
      <c r="BN132" s="146"/>
      <c r="BO132" s="399" t="s">
        <v>17</v>
      </c>
      <c r="BP132" s="400"/>
      <c r="BQ132" s="401" t="s">
        <v>18</v>
      </c>
      <c r="BR132" s="403"/>
      <c r="BS132" s="402"/>
      <c r="BT132" s="404" t="s">
        <v>19</v>
      </c>
      <c r="BU132" s="405"/>
      <c r="BV132" s="406"/>
    </row>
    <row r="133" spans="4:84" ht="12" customHeight="1" thickBot="1" x14ac:dyDescent="0.2">
      <c r="D133" s="444"/>
      <c r="E133" s="503"/>
      <c r="F133" s="440" t="str">
        <f>D135</f>
        <v>清水悠希</v>
      </c>
      <c r="G133" s="370"/>
      <c r="H133" s="370"/>
      <c r="I133" s="371"/>
      <c r="J133" s="369" t="str">
        <f>D138</f>
        <v>長原凪沙</v>
      </c>
      <c r="K133" s="370"/>
      <c r="L133" s="370"/>
      <c r="M133" s="371"/>
      <c r="N133" s="369" t="str">
        <f>D141</f>
        <v>楠　健一</v>
      </c>
      <c r="O133" s="370"/>
      <c r="P133" s="370"/>
      <c r="Q133" s="371"/>
      <c r="R133" s="369" t="str">
        <f>D144</f>
        <v>日野朝人</v>
      </c>
      <c r="S133" s="370"/>
      <c r="T133" s="370"/>
      <c r="U133" s="371"/>
      <c r="V133" s="369" t="str">
        <f>D147</f>
        <v>谷本優花</v>
      </c>
      <c r="W133" s="370"/>
      <c r="X133" s="370"/>
      <c r="Y133" s="371"/>
      <c r="Z133" s="407" t="s">
        <v>16</v>
      </c>
      <c r="AA133" s="408"/>
      <c r="AB133" s="408"/>
      <c r="AC133" s="409"/>
      <c r="AD133" s="146"/>
      <c r="AE133" s="147" t="s">
        <v>20</v>
      </c>
      <c r="AF133" s="148" t="s">
        <v>21</v>
      </c>
      <c r="AG133" s="147" t="s">
        <v>14</v>
      </c>
      <c r="AH133" s="148" t="s">
        <v>22</v>
      </c>
      <c r="AI133" s="149" t="s">
        <v>23</v>
      </c>
      <c r="AJ133" s="148" t="s">
        <v>14</v>
      </c>
      <c r="AK133" s="148" t="s">
        <v>22</v>
      </c>
      <c r="AL133" s="149" t="s">
        <v>23</v>
      </c>
      <c r="AM133" s="25"/>
      <c r="AN133" s="444"/>
      <c r="AO133" s="503"/>
      <c r="AP133" s="440" t="str">
        <f>AN135</f>
        <v>篠原康輔</v>
      </c>
      <c r="AQ133" s="370"/>
      <c r="AR133" s="370"/>
      <c r="AS133" s="371"/>
      <c r="AT133" s="369" t="str">
        <f>AN138</f>
        <v>小西教央</v>
      </c>
      <c r="AU133" s="370"/>
      <c r="AV133" s="370"/>
      <c r="AW133" s="371"/>
      <c r="AX133" s="369" t="str">
        <f>AN141</f>
        <v>古川陽菜</v>
      </c>
      <c r="AY133" s="370"/>
      <c r="AZ133" s="370"/>
      <c r="BA133" s="371"/>
      <c r="BB133" s="369" t="str">
        <f>AN144</f>
        <v>西原健人</v>
      </c>
      <c r="BC133" s="370"/>
      <c r="BD133" s="370"/>
      <c r="BE133" s="371"/>
      <c r="BF133" s="369" t="str">
        <f>AN147</f>
        <v>大西政義</v>
      </c>
      <c r="BG133" s="370"/>
      <c r="BH133" s="370"/>
      <c r="BI133" s="371"/>
      <c r="BJ133" s="407" t="s">
        <v>16</v>
      </c>
      <c r="BK133" s="408"/>
      <c r="BL133" s="408"/>
      <c r="BM133" s="409"/>
      <c r="BN133" s="146"/>
      <c r="BO133" s="147" t="s">
        <v>20</v>
      </c>
      <c r="BP133" s="148" t="s">
        <v>21</v>
      </c>
      <c r="BQ133" s="147" t="s">
        <v>14</v>
      </c>
      <c r="BR133" s="148" t="s">
        <v>22</v>
      </c>
      <c r="BS133" s="149" t="s">
        <v>23</v>
      </c>
      <c r="BT133" s="148" t="s">
        <v>14</v>
      </c>
      <c r="BU133" s="148" t="s">
        <v>22</v>
      </c>
      <c r="BV133" s="149" t="s">
        <v>23</v>
      </c>
    </row>
    <row r="134" spans="4:84" ht="13.95" customHeight="1" x14ac:dyDescent="0.15">
      <c r="D134" s="99" t="s">
        <v>176</v>
      </c>
      <c r="E134" s="112" t="s">
        <v>177</v>
      </c>
      <c r="F134" s="482"/>
      <c r="G134" s="483"/>
      <c r="H134" s="483"/>
      <c r="I134" s="484"/>
      <c r="J134" s="150">
        <v>13</v>
      </c>
      <c r="K134" s="151" t="str">
        <f>IF(J134="","","-")</f>
        <v>-</v>
      </c>
      <c r="L134" s="152">
        <v>21</v>
      </c>
      <c r="M134" s="461" t="str">
        <f>IF(J134&lt;&gt;"",IF(J134&gt;L134,IF(J135&gt;L135,"○",IF(J136&gt;L136,"○","×")),IF(J135&gt;L135,IF(J136&gt;L136,"○","×"),"×")),"")</f>
        <v>×</v>
      </c>
      <c r="N134" s="150">
        <v>21</v>
      </c>
      <c r="O134" s="153" t="str">
        <f t="shared" ref="O134:O139" si="40">IF(N134="","","-")</f>
        <v>-</v>
      </c>
      <c r="P134" s="154">
        <v>17</v>
      </c>
      <c r="Q134" s="461" t="str">
        <f>IF(N134&lt;&gt;"",IF(N134&gt;P134,IF(N135&gt;P135,"○",IF(N136&gt;P136,"○","×")),IF(N135&gt;P135,IF(N136&gt;P136,"○","×"),"×")),"")</f>
        <v>○</v>
      </c>
      <c r="R134" s="150">
        <v>21</v>
      </c>
      <c r="S134" s="153" t="str">
        <f t="shared" ref="S134:S142" si="41">IF(R134="","","-")</f>
        <v>-</v>
      </c>
      <c r="T134" s="154">
        <v>18</v>
      </c>
      <c r="U134" s="461" t="str">
        <f>IF(R134&lt;&gt;"",IF(R134&gt;T134,IF(R135&gt;T135,"○",IF(R136&gt;T136,"○","×")),IF(R135&gt;T135,IF(R136&gt;T136,"○","×"),"×")),"")</f>
        <v>×</v>
      </c>
      <c r="V134" s="150">
        <v>21</v>
      </c>
      <c r="W134" s="153" t="str">
        <f t="shared" ref="W134:W145" si="42">IF(V134="","","-")</f>
        <v>-</v>
      </c>
      <c r="X134" s="154">
        <v>19</v>
      </c>
      <c r="Y134" s="462" t="str">
        <f>IF(V134&lt;&gt;"",IF(V134&gt;X134,IF(V135&gt;X135,"○",IF(V136&gt;X136,"○","×")),IF(V135&gt;X135,IF(V136&gt;X136,"○","×"),"×")),"")</f>
        <v>×</v>
      </c>
      <c r="Z134" s="381" t="s">
        <v>336</v>
      </c>
      <c r="AA134" s="382"/>
      <c r="AB134" s="382"/>
      <c r="AC134" s="383"/>
      <c r="AD134" s="146"/>
      <c r="AE134" s="155"/>
      <c r="AF134" s="156"/>
      <c r="AG134" s="157"/>
      <c r="AH134" s="158"/>
      <c r="AI134" s="159"/>
      <c r="AJ134" s="156"/>
      <c r="AK134" s="156"/>
      <c r="AL134" s="159"/>
      <c r="AM134" s="25"/>
      <c r="AN134" s="99" t="s">
        <v>189</v>
      </c>
      <c r="AO134" s="112" t="s">
        <v>190</v>
      </c>
      <c r="AP134" s="482"/>
      <c r="AQ134" s="483"/>
      <c r="AR134" s="483"/>
      <c r="AS134" s="484"/>
      <c r="AT134" s="150">
        <v>15</v>
      </c>
      <c r="AU134" s="151" t="str">
        <f>IF(AT134="","","-")</f>
        <v>-</v>
      </c>
      <c r="AV134" s="152">
        <v>21</v>
      </c>
      <c r="AW134" s="461" t="str">
        <f>IF(AT134&lt;&gt;"",IF(AT134&gt;AV134,IF(AT135&gt;AV135,"○",IF(AT136&gt;AV136,"○","×")),IF(AT135&gt;AV135,IF(AT136&gt;AV136,"○","×"),"×")),"")</f>
        <v>×</v>
      </c>
      <c r="AX134" s="150">
        <v>21</v>
      </c>
      <c r="AY134" s="153" t="str">
        <f t="shared" ref="AY134:AY139" si="43">IF(AX134="","","-")</f>
        <v>-</v>
      </c>
      <c r="AZ134" s="154">
        <v>13</v>
      </c>
      <c r="BA134" s="461" t="str">
        <f>IF(AX134&lt;&gt;"",IF(AX134&gt;AZ134,IF(AX135&gt;AZ135,"○",IF(AX136&gt;AZ136,"○","×")),IF(AX135&gt;AZ135,IF(AX136&gt;AZ136,"○","×"),"×")),"")</f>
        <v>○</v>
      </c>
      <c r="BB134" s="150">
        <v>21</v>
      </c>
      <c r="BC134" s="153" t="str">
        <f t="shared" ref="BC134:BC142" si="44">IF(BB134="","","-")</f>
        <v>-</v>
      </c>
      <c r="BD134" s="154">
        <v>17</v>
      </c>
      <c r="BE134" s="461" t="str">
        <f>IF(BB134&lt;&gt;"",IF(BB134&gt;BD134,IF(BB135&gt;BD135,"○",IF(BB136&gt;BD136,"○","×")),IF(BB135&gt;BD135,IF(BB136&gt;BD136,"○","×"),"×")),"")</f>
        <v>○</v>
      </c>
      <c r="BF134" s="150">
        <v>16</v>
      </c>
      <c r="BG134" s="153" t="str">
        <f t="shared" ref="BG134:BG145" si="45">IF(BF134="","","-")</f>
        <v>-</v>
      </c>
      <c r="BH134" s="154">
        <v>21</v>
      </c>
      <c r="BI134" s="462" t="str">
        <f>IF(BF134&lt;&gt;"",IF(BF134&gt;BH134,IF(BF135&gt;BH135,"○",IF(BF136&gt;BH136,"○","×")),IF(BF135&gt;BH135,IF(BF136&gt;BH136,"○","×"),"×")),"")</f>
        <v>×</v>
      </c>
      <c r="BJ134" s="381" t="s">
        <v>337</v>
      </c>
      <c r="BK134" s="382"/>
      <c r="BL134" s="382"/>
      <c r="BM134" s="383"/>
      <c r="BN134" s="146"/>
      <c r="BO134" s="155"/>
      <c r="BP134" s="156"/>
      <c r="BQ134" s="157"/>
      <c r="BR134" s="158"/>
      <c r="BS134" s="159"/>
      <c r="BT134" s="156"/>
      <c r="BU134" s="156"/>
      <c r="BV134" s="159"/>
    </row>
    <row r="135" spans="4:84" ht="13.95" customHeight="1" x14ac:dyDescent="0.15">
      <c r="D135" s="101" t="s">
        <v>178</v>
      </c>
      <c r="E135" s="113" t="s">
        <v>177</v>
      </c>
      <c r="F135" s="485"/>
      <c r="G135" s="415"/>
      <c r="H135" s="415"/>
      <c r="I135" s="416"/>
      <c r="J135" s="150">
        <v>21</v>
      </c>
      <c r="K135" s="151" t="str">
        <f>IF(J135="","","-")</f>
        <v>-</v>
      </c>
      <c r="L135" s="160">
        <v>23</v>
      </c>
      <c r="M135" s="455"/>
      <c r="N135" s="150">
        <v>21</v>
      </c>
      <c r="O135" s="151" t="str">
        <f t="shared" si="40"/>
        <v>-</v>
      </c>
      <c r="P135" s="152">
        <v>18</v>
      </c>
      <c r="Q135" s="455"/>
      <c r="R135" s="150">
        <v>9</v>
      </c>
      <c r="S135" s="151" t="str">
        <f t="shared" si="41"/>
        <v>-</v>
      </c>
      <c r="T135" s="152">
        <v>21</v>
      </c>
      <c r="U135" s="455"/>
      <c r="V135" s="150">
        <v>10</v>
      </c>
      <c r="W135" s="151" t="str">
        <f t="shared" si="42"/>
        <v>-</v>
      </c>
      <c r="X135" s="152">
        <v>21</v>
      </c>
      <c r="Y135" s="420"/>
      <c r="Z135" s="375"/>
      <c r="AA135" s="376"/>
      <c r="AB135" s="376"/>
      <c r="AC135" s="377"/>
      <c r="AD135" s="146"/>
      <c r="AE135" s="155">
        <f>COUNTIF(F134:Y136,"○")</f>
        <v>1</v>
      </c>
      <c r="AF135" s="156">
        <f>COUNTIF(F134:Y136,"×")</f>
        <v>3</v>
      </c>
      <c r="AG135" s="157">
        <f>(IF((F134&gt;H134),1,0))+(IF((F135&gt;H135),1,0))+(IF((F136&gt;H136),1,0))+(IF((J134&gt;L134),1,0))+(IF((J135&gt;L135),1,0))+(IF((J136&gt;L136),1,0))+(IF((N134&gt;P134),1,0))+(IF((N135&gt;P135),1,0))+(IF((N136&gt;P136),1,0))+(IF((R134&gt;T134),1,0))+(IF((R135&gt;T135),1,0))+(IF((R136&gt;T136),1,0))+(IF((V134&gt;X134),1,0))+(IF((V135&gt;X135),1,0))+(IF((V136&gt;X136),1,0))</f>
        <v>4</v>
      </c>
      <c r="AH135" s="158">
        <f>(IF((F134&lt;H134),1,0))+(IF((F135&lt;H135),1,0))+(IF((F136&lt;H136),1,0))+(IF((J134&lt;L134),1,0))+(IF((J135&lt;L135),1,0))+(IF((J136&lt;L136),1,0))+(IF((N134&lt;P134),1,0))+(IF((N135&lt;P135),1,0))+(IF((N136&lt;P136),1,0))+(IF((R134&lt;T134),1,0))+(IF((R135&lt;T135),1,0))+(IF((R136&lt;T136),1,0))+(IF((V134&lt;X134),1,0))+(IF((V135&lt;X135),1,0))+(IF((V136&lt;X136),1,0))</f>
        <v>6</v>
      </c>
      <c r="AI135" s="161">
        <f>AG135-AH135</f>
        <v>-2</v>
      </c>
      <c r="AJ135" s="156">
        <f>SUM(F134:F136,J134:J136,N134:N136,R134:R136,V134:V136)</f>
        <v>154</v>
      </c>
      <c r="AK135" s="156">
        <f>SUM(H134:H136,L134:L136,P134:P136,T134:T136,X134:X136)</f>
        <v>200</v>
      </c>
      <c r="AL135" s="159">
        <f>AJ135-AK135</f>
        <v>-46</v>
      </c>
      <c r="AM135" s="25"/>
      <c r="AN135" s="101" t="s">
        <v>191</v>
      </c>
      <c r="AO135" s="113" t="s">
        <v>170</v>
      </c>
      <c r="AP135" s="485"/>
      <c r="AQ135" s="415"/>
      <c r="AR135" s="415"/>
      <c r="AS135" s="416"/>
      <c r="AT135" s="150">
        <v>15</v>
      </c>
      <c r="AU135" s="151" t="str">
        <f>IF(AT135="","","-")</f>
        <v>-</v>
      </c>
      <c r="AV135" s="160">
        <v>21</v>
      </c>
      <c r="AW135" s="455"/>
      <c r="AX135" s="150">
        <v>21</v>
      </c>
      <c r="AY135" s="151" t="str">
        <f t="shared" si="43"/>
        <v>-</v>
      </c>
      <c r="AZ135" s="152">
        <v>9</v>
      </c>
      <c r="BA135" s="455"/>
      <c r="BB135" s="150">
        <v>21</v>
      </c>
      <c r="BC135" s="151" t="str">
        <f t="shared" si="44"/>
        <v>-</v>
      </c>
      <c r="BD135" s="152">
        <v>17</v>
      </c>
      <c r="BE135" s="455"/>
      <c r="BF135" s="150">
        <v>13</v>
      </c>
      <c r="BG135" s="151" t="str">
        <f t="shared" si="45"/>
        <v>-</v>
      </c>
      <c r="BH135" s="152">
        <v>21</v>
      </c>
      <c r="BI135" s="420"/>
      <c r="BJ135" s="375"/>
      <c r="BK135" s="376"/>
      <c r="BL135" s="376"/>
      <c r="BM135" s="377"/>
      <c r="BN135" s="146"/>
      <c r="BO135" s="155">
        <f>COUNTIF(AP134:BI136,"○")</f>
        <v>2</v>
      </c>
      <c r="BP135" s="156">
        <f>COUNTIF(AP134:BI136,"×")</f>
        <v>2</v>
      </c>
      <c r="BQ135" s="157">
        <f>(IF((AP134&gt;AR134),1,0))+(IF((AP135&gt;AR135),1,0))+(IF((AP136&gt;AR136),1,0))+(IF((AT134&gt;AV134),1,0))+(IF((AT135&gt;AV135),1,0))+(IF((AT136&gt;AV136),1,0))+(IF((AX134&gt;AZ134),1,0))+(IF((AX135&gt;AZ135),1,0))+(IF((AX136&gt;AZ136),1,0))+(IF((BB134&gt;BD134),1,0))+(IF((BB135&gt;BD135),1,0))+(IF((BB136&gt;BD136),1,0))+(IF((BF134&gt;BH134),1,0))+(IF((BF135&gt;BH135),1,0))+(IF((BF136&gt;BH136),1,0))</f>
        <v>4</v>
      </c>
      <c r="BR135" s="158">
        <f>(IF((AP134&lt;AR134),1,0))+(IF((AP135&lt;AR135),1,0))+(IF((AP136&lt;AR136),1,0))+(IF((AT134&lt;AV134),1,0))+(IF((AT135&lt;AV135),1,0))+(IF((AT136&lt;AV136),1,0))+(IF((AX134&lt;AZ134),1,0))+(IF((AX135&lt;AZ135),1,0))+(IF((AX136&lt;AZ136),1,0))+(IF((BB134&lt;BD134),1,0))+(IF((BB135&lt;BD135),1,0))+(IF((BB136&lt;BD136),1,0))+(IF((BF134&lt;BH134),1,0))+(IF((BF135&lt;BH135),1,0))+(IF((BF136&lt;BH136),1,0))</f>
        <v>4</v>
      </c>
      <c r="BS135" s="161">
        <f>BQ135-BR135</f>
        <v>0</v>
      </c>
      <c r="BT135" s="156">
        <f>SUM(AP134:AP136,AT134:AT136,AX134:AX136,BB134:BB136,BF134:BF136)</f>
        <v>143</v>
      </c>
      <c r="BU135" s="156">
        <f>SUM(AR134:AR136,AV134:AV136,AZ134:AZ136,BD134:BD136,BH134:BH136)</f>
        <v>140</v>
      </c>
      <c r="BV135" s="159">
        <f>BT135-BU135</f>
        <v>3</v>
      </c>
    </row>
    <row r="136" spans="4:84" ht="13.95" customHeight="1" x14ac:dyDescent="0.15">
      <c r="D136" s="101"/>
      <c r="E136" s="115" t="s">
        <v>86</v>
      </c>
      <c r="F136" s="486"/>
      <c r="G136" s="487"/>
      <c r="H136" s="487"/>
      <c r="I136" s="488"/>
      <c r="J136" s="162"/>
      <c r="K136" s="151" t="str">
        <f>IF(J136="","","-")</f>
        <v/>
      </c>
      <c r="L136" s="163"/>
      <c r="M136" s="456"/>
      <c r="N136" s="162"/>
      <c r="O136" s="164" t="str">
        <f t="shared" si="40"/>
        <v/>
      </c>
      <c r="P136" s="163"/>
      <c r="Q136" s="455"/>
      <c r="R136" s="150">
        <v>15</v>
      </c>
      <c r="S136" s="151" t="str">
        <f t="shared" si="41"/>
        <v>-</v>
      </c>
      <c r="T136" s="152">
        <v>21</v>
      </c>
      <c r="U136" s="455"/>
      <c r="V136" s="150">
        <v>2</v>
      </c>
      <c r="W136" s="151" t="str">
        <f t="shared" si="42"/>
        <v>-</v>
      </c>
      <c r="X136" s="152">
        <v>21</v>
      </c>
      <c r="Y136" s="420"/>
      <c r="Z136" s="297">
        <f>AE135</f>
        <v>1</v>
      </c>
      <c r="AA136" s="298" t="s">
        <v>24</v>
      </c>
      <c r="AB136" s="298">
        <f>AF135</f>
        <v>3</v>
      </c>
      <c r="AC136" s="299" t="s">
        <v>21</v>
      </c>
      <c r="AD136" s="146"/>
      <c r="AE136" s="155"/>
      <c r="AF136" s="156"/>
      <c r="AG136" s="157"/>
      <c r="AH136" s="158"/>
      <c r="AI136" s="159"/>
      <c r="AJ136" s="156"/>
      <c r="AK136" s="156"/>
      <c r="AL136" s="159"/>
      <c r="AM136" s="25"/>
      <c r="AN136" s="101"/>
      <c r="AO136" s="115" t="s">
        <v>86</v>
      </c>
      <c r="AP136" s="486"/>
      <c r="AQ136" s="487"/>
      <c r="AR136" s="487"/>
      <c r="AS136" s="488"/>
      <c r="AT136" s="162"/>
      <c r="AU136" s="151" t="str">
        <f>IF(AT136="","","-")</f>
        <v/>
      </c>
      <c r="AV136" s="163"/>
      <c r="AW136" s="456"/>
      <c r="AX136" s="162"/>
      <c r="AY136" s="164" t="str">
        <f t="shared" si="43"/>
        <v/>
      </c>
      <c r="AZ136" s="163"/>
      <c r="BA136" s="455"/>
      <c r="BB136" s="150"/>
      <c r="BC136" s="151" t="str">
        <f t="shared" si="44"/>
        <v/>
      </c>
      <c r="BD136" s="152"/>
      <c r="BE136" s="455"/>
      <c r="BF136" s="150"/>
      <c r="BG136" s="151" t="str">
        <f t="shared" si="45"/>
        <v/>
      </c>
      <c r="BH136" s="152"/>
      <c r="BI136" s="420"/>
      <c r="BJ136" s="297">
        <f>BO135</f>
        <v>2</v>
      </c>
      <c r="BK136" s="298" t="s">
        <v>24</v>
      </c>
      <c r="BL136" s="298">
        <f>BP135</f>
        <v>2</v>
      </c>
      <c r="BM136" s="299" t="s">
        <v>21</v>
      </c>
      <c r="BN136" s="146"/>
      <c r="BO136" s="155"/>
      <c r="BP136" s="156"/>
      <c r="BQ136" s="157"/>
      <c r="BR136" s="158"/>
      <c r="BS136" s="159"/>
      <c r="BT136" s="156"/>
      <c r="BU136" s="156"/>
      <c r="BV136" s="159"/>
    </row>
    <row r="137" spans="4:84" ht="13.95" customHeight="1" x14ac:dyDescent="0.15">
      <c r="D137" s="104" t="s">
        <v>179</v>
      </c>
      <c r="E137" s="113" t="s">
        <v>113</v>
      </c>
      <c r="F137" s="165">
        <f>IF(L134="","",L134)</f>
        <v>21</v>
      </c>
      <c r="G137" s="151" t="str">
        <f t="shared" ref="G137:G148" si="46">IF(F137="","","-")</f>
        <v>-</v>
      </c>
      <c r="H137" s="166">
        <f>IF(J134="","",J134)</f>
        <v>13</v>
      </c>
      <c r="I137" s="437" t="str">
        <f>IF(M134="","",IF(M134="○","×",IF(M134="×","○")))</f>
        <v>○</v>
      </c>
      <c r="J137" s="411"/>
      <c r="K137" s="412"/>
      <c r="L137" s="412"/>
      <c r="M137" s="413"/>
      <c r="N137" s="150">
        <v>21</v>
      </c>
      <c r="O137" s="151" t="str">
        <f t="shared" si="40"/>
        <v>-</v>
      </c>
      <c r="P137" s="152">
        <v>7</v>
      </c>
      <c r="Q137" s="460" t="str">
        <f>IF(N137&lt;&gt;"",IF(N137&gt;P137,IF(N138&gt;P138,"○",IF(N139&gt;P139,"○","×")),IF(N138&gt;P138,IF(N139&gt;P139,"○","×"),"×")),"")</f>
        <v>○</v>
      </c>
      <c r="R137" s="167">
        <v>15</v>
      </c>
      <c r="S137" s="168" t="str">
        <f t="shared" si="41"/>
        <v>-</v>
      </c>
      <c r="T137" s="169">
        <v>21</v>
      </c>
      <c r="U137" s="460" t="str">
        <f>IF(R137&lt;&gt;"",IF(R137&gt;T137,IF(R138&gt;T138,"○",IF(R139&gt;T139,"○","×")),IF(R138&gt;T138,IF(R139&gt;T139,"○","×"),"×")),"")</f>
        <v>○</v>
      </c>
      <c r="V137" s="167">
        <v>15</v>
      </c>
      <c r="W137" s="168" t="str">
        <f t="shared" si="42"/>
        <v>-</v>
      </c>
      <c r="X137" s="169">
        <v>21</v>
      </c>
      <c r="Y137" s="457" t="str">
        <f>IF(V137&lt;&gt;"",IF(V137&gt;X137,IF(V138&gt;X138,"○",IF(V139&gt;X139,"○","×")),IF(V138&gt;X138,IF(V139&gt;X139,"○","×"),"×")),"")</f>
        <v>×</v>
      </c>
      <c r="Z137" s="372" t="s">
        <v>338</v>
      </c>
      <c r="AA137" s="373"/>
      <c r="AB137" s="373"/>
      <c r="AC137" s="374"/>
      <c r="AD137" s="146"/>
      <c r="AE137" s="170"/>
      <c r="AF137" s="171"/>
      <c r="AG137" s="172"/>
      <c r="AH137" s="173"/>
      <c r="AI137" s="174"/>
      <c r="AJ137" s="171"/>
      <c r="AK137" s="171"/>
      <c r="AL137" s="174"/>
      <c r="AM137" s="25"/>
      <c r="AN137" s="104" t="s">
        <v>200</v>
      </c>
      <c r="AO137" s="113" t="s">
        <v>201</v>
      </c>
      <c r="AP137" s="165">
        <f>IF(AV134="","",AV134)</f>
        <v>21</v>
      </c>
      <c r="AQ137" s="151" t="str">
        <f t="shared" ref="AQ137:AQ148" si="47">IF(AP137="","","-")</f>
        <v>-</v>
      </c>
      <c r="AR137" s="166">
        <f>IF(AT134="","",AT134)</f>
        <v>15</v>
      </c>
      <c r="AS137" s="437" t="str">
        <f>IF(AW134="","",IF(AW134="○","×",IF(AW134="×","○")))</f>
        <v>○</v>
      </c>
      <c r="AT137" s="411"/>
      <c r="AU137" s="412"/>
      <c r="AV137" s="412"/>
      <c r="AW137" s="413"/>
      <c r="AX137" s="150">
        <v>21</v>
      </c>
      <c r="AY137" s="151" t="str">
        <f t="shared" si="43"/>
        <v>-</v>
      </c>
      <c r="AZ137" s="152">
        <v>10</v>
      </c>
      <c r="BA137" s="460" t="str">
        <f>IF(AX137&lt;&gt;"",IF(AX137&gt;AZ137,IF(AX138&gt;AZ138,"○",IF(AX139&gt;AZ139,"○","×")),IF(AX138&gt;AZ138,IF(AX139&gt;AZ139,"○","×"),"×")),"")</f>
        <v>○</v>
      </c>
      <c r="BB137" s="167">
        <v>21</v>
      </c>
      <c r="BC137" s="168" t="str">
        <f t="shared" si="44"/>
        <v>-</v>
      </c>
      <c r="BD137" s="169">
        <v>16</v>
      </c>
      <c r="BE137" s="460" t="str">
        <f>IF(BB137&lt;&gt;"",IF(BB137&gt;BD137,IF(BB138&gt;BD138,"○",IF(BB139&gt;BD139,"○","×")),IF(BB138&gt;BD138,IF(BB139&gt;BD139,"○","×"),"×")),"")</f>
        <v>○</v>
      </c>
      <c r="BF137" s="167">
        <v>21</v>
      </c>
      <c r="BG137" s="168" t="str">
        <f t="shared" si="45"/>
        <v>-</v>
      </c>
      <c r="BH137" s="169">
        <v>17</v>
      </c>
      <c r="BI137" s="457" t="str">
        <f>IF(BF137&lt;&gt;"",IF(BF137&gt;BH137,IF(BF138&gt;BH138,"○",IF(BF139&gt;BH139,"○","×")),IF(BF138&gt;BH138,IF(BF139&gt;BH139,"○","×"),"×")),"")</f>
        <v>○</v>
      </c>
      <c r="BJ137" s="372" t="s">
        <v>335</v>
      </c>
      <c r="BK137" s="373"/>
      <c r="BL137" s="373"/>
      <c r="BM137" s="374"/>
      <c r="BN137" s="146"/>
      <c r="BO137" s="170"/>
      <c r="BP137" s="171"/>
      <c r="BQ137" s="172"/>
      <c r="BR137" s="173"/>
      <c r="BS137" s="174"/>
      <c r="BT137" s="171"/>
      <c r="BU137" s="171"/>
      <c r="BV137" s="174"/>
    </row>
    <row r="138" spans="4:84" ht="13.95" customHeight="1" x14ac:dyDescent="0.15">
      <c r="D138" s="101" t="s">
        <v>180</v>
      </c>
      <c r="E138" s="113" t="s">
        <v>104</v>
      </c>
      <c r="F138" s="165">
        <f>IF(L135="","",L135)</f>
        <v>23</v>
      </c>
      <c r="G138" s="151" t="str">
        <f t="shared" si="46"/>
        <v>-</v>
      </c>
      <c r="H138" s="166">
        <f>IF(J135="","",J135)</f>
        <v>21</v>
      </c>
      <c r="I138" s="438" t="str">
        <f>IF(K135="","",K135)</f>
        <v>-</v>
      </c>
      <c r="J138" s="414"/>
      <c r="K138" s="415"/>
      <c r="L138" s="415"/>
      <c r="M138" s="416"/>
      <c r="N138" s="150">
        <v>21</v>
      </c>
      <c r="O138" s="151" t="str">
        <f t="shared" si="40"/>
        <v>-</v>
      </c>
      <c r="P138" s="152">
        <v>12</v>
      </c>
      <c r="Q138" s="455"/>
      <c r="R138" s="150">
        <v>21</v>
      </c>
      <c r="S138" s="151" t="str">
        <f t="shared" si="41"/>
        <v>-</v>
      </c>
      <c r="T138" s="152">
        <v>8</v>
      </c>
      <c r="U138" s="455"/>
      <c r="V138" s="150">
        <v>9</v>
      </c>
      <c r="W138" s="151" t="str">
        <f t="shared" si="42"/>
        <v>-</v>
      </c>
      <c r="X138" s="152">
        <v>21</v>
      </c>
      <c r="Y138" s="420"/>
      <c r="Z138" s="375"/>
      <c r="AA138" s="376"/>
      <c r="AB138" s="376"/>
      <c r="AC138" s="377"/>
      <c r="AD138" s="146"/>
      <c r="AE138" s="155">
        <f>COUNTIF(F137:Y139,"○")</f>
        <v>3</v>
      </c>
      <c r="AF138" s="156">
        <f>COUNTIF(F137:Y139,"×")</f>
        <v>1</v>
      </c>
      <c r="AG138" s="157">
        <f>(IF((F137&gt;H137),1,0))+(IF((F138&gt;H138),1,0))+(IF((F139&gt;H139),1,0))+(IF((J137&gt;L137),1,0))+(IF((J138&gt;L138),1,0))+(IF((J139&gt;L139),1,0))+(IF((N137&gt;P137),1,0))+(IF((N138&gt;P138),1,0))+(IF((N139&gt;P139),1,0))+(IF((R137&gt;T137),1,0))+(IF((R138&gt;T138),1,0))+(IF((R139&gt;T139),1,0))+(IF((V137&gt;X137),1,0))+(IF((V138&gt;X138),1,0))+(IF((V139&gt;X139),1,0))</f>
        <v>6</v>
      </c>
      <c r="AH138" s="158">
        <f>(IF((F137&lt;H137),1,0))+(IF((F138&lt;H138),1,0))+(IF((F139&lt;H139),1,0))+(IF((J137&lt;L137),1,0))+(IF((J138&lt;L138),1,0))+(IF((J139&lt;L139),1,0))+(IF((N137&lt;P137),1,0))+(IF((N138&lt;P138),1,0))+(IF((N139&lt;P139),1,0))+(IF((R137&lt;T137),1,0))+(IF((R138&lt;T138),1,0))+(IF((R139&lt;T139),1,0))+(IF((V137&lt;X137),1,0))+(IF((V138&lt;X138),1,0))+(IF((V139&lt;X139),1,0))</f>
        <v>3</v>
      </c>
      <c r="AI138" s="161">
        <f>AG138-AH138</f>
        <v>3</v>
      </c>
      <c r="AJ138" s="156">
        <f>SUM(F137:F139,J137:J139,N137:N139,R137:R139,V137:V139)</f>
        <v>167</v>
      </c>
      <c r="AK138" s="156">
        <f>SUM(H137:H139,L137:L139,P137:P139,T137:T139,X137:X139)</f>
        <v>138</v>
      </c>
      <c r="AL138" s="159">
        <f>AJ138-AK138</f>
        <v>29</v>
      </c>
      <c r="AM138" s="25"/>
      <c r="AN138" s="101" t="s">
        <v>202</v>
      </c>
      <c r="AO138" s="113" t="s">
        <v>201</v>
      </c>
      <c r="AP138" s="165">
        <f>IF(AV135="","",AV135)</f>
        <v>21</v>
      </c>
      <c r="AQ138" s="151" t="str">
        <f t="shared" si="47"/>
        <v>-</v>
      </c>
      <c r="AR138" s="166">
        <f>IF(AT135="","",AT135)</f>
        <v>15</v>
      </c>
      <c r="AS138" s="438" t="str">
        <f>IF(AU135="","",AU135)</f>
        <v>-</v>
      </c>
      <c r="AT138" s="414"/>
      <c r="AU138" s="415"/>
      <c r="AV138" s="415"/>
      <c r="AW138" s="416"/>
      <c r="AX138" s="150">
        <v>21</v>
      </c>
      <c r="AY138" s="151" t="str">
        <f t="shared" si="43"/>
        <v>-</v>
      </c>
      <c r="AZ138" s="152">
        <v>8</v>
      </c>
      <c r="BA138" s="455"/>
      <c r="BB138" s="150">
        <v>21</v>
      </c>
      <c r="BC138" s="151" t="str">
        <f t="shared" si="44"/>
        <v>-</v>
      </c>
      <c r="BD138" s="152">
        <v>11</v>
      </c>
      <c r="BE138" s="455"/>
      <c r="BF138" s="150">
        <v>21</v>
      </c>
      <c r="BG138" s="151" t="str">
        <f t="shared" si="45"/>
        <v>-</v>
      </c>
      <c r="BH138" s="152">
        <v>11</v>
      </c>
      <c r="BI138" s="420"/>
      <c r="BJ138" s="375"/>
      <c r="BK138" s="376"/>
      <c r="BL138" s="376"/>
      <c r="BM138" s="377"/>
      <c r="BN138" s="146"/>
      <c r="BO138" s="155">
        <f>COUNTIF(AP137:BI139,"○")</f>
        <v>4</v>
      </c>
      <c r="BP138" s="156">
        <f>COUNTIF(AP137:BI139,"×")</f>
        <v>0</v>
      </c>
      <c r="BQ138" s="157">
        <f>(IF((AP137&gt;AR137),1,0))+(IF((AP138&gt;AR138),1,0))+(IF((AP139&gt;AR139),1,0))+(IF((AT137&gt;AV137),1,0))+(IF((AT138&gt;AV138),1,0))+(IF((AT139&gt;AV139),1,0))+(IF((AX137&gt;AZ137),1,0))+(IF((AX138&gt;AZ138),1,0))+(IF((AX139&gt;AZ139),1,0))+(IF((BB137&gt;BD137),1,0))+(IF((BB138&gt;BD138),1,0))+(IF((BB139&gt;BD139),1,0))+(IF((BF137&gt;BH137),1,0))+(IF((BF138&gt;BH138),1,0))+(IF((BF139&gt;BH139),1,0))</f>
        <v>8</v>
      </c>
      <c r="BR138" s="158">
        <f>(IF((AP137&lt;AR137),1,0))+(IF((AP138&lt;AR138),1,0))+(IF((AP139&lt;AR139),1,0))+(IF((AT137&lt;AV137),1,0))+(IF((AT138&lt;AV138),1,0))+(IF((AT139&lt;AV139),1,0))+(IF((AX137&lt;AZ137),1,0))+(IF((AX138&lt;AZ138),1,0))+(IF((AX139&lt;AZ139),1,0))+(IF((BB137&lt;BD137),1,0))+(IF((BB138&lt;BD138),1,0))+(IF((BB139&lt;BD139),1,0))+(IF((BF137&lt;BH137),1,0))+(IF((BF138&lt;BH138),1,0))+(IF((BF139&lt;BH139),1,0))</f>
        <v>0</v>
      </c>
      <c r="BS138" s="161">
        <f>BQ138-BR138</f>
        <v>8</v>
      </c>
      <c r="BT138" s="156">
        <f>SUM(AP137:AP139,AT137:AT139,AX137:AX139,BB137:BB139,BF137:BF139)</f>
        <v>168</v>
      </c>
      <c r="BU138" s="156">
        <f>SUM(AR137:AR139,AV137:AV139,AZ137:AZ139,BD137:BD139,BH137:BH139)</f>
        <v>103</v>
      </c>
      <c r="BV138" s="159">
        <f>BT138-BU138</f>
        <v>65</v>
      </c>
    </row>
    <row r="139" spans="4:84" ht="13.95" customHeight="1" x14ac:dyDescent="0.15">
      <c r="D139" s="106"/>
      <c r="E139" s="115" t="s">
        <v>87</v>
      </c>
      <c r="F139" s="175" t="str">
        <f>IF(L136="","",L136)</f>
        <v/>
      </c>
      <c r="G139" s="151" t="str">
        <f t="shared" si="46"/>
        <v/>
      </c>
      <c r="H139" s="176" t="str">
        <f>IF(J136="","",J136)</f>
        <v/>
      </c>
      <c r="I139" s="481" t="str">
        <f>IF(K136="","",K136)</f>
        <v/>
      </c>
      <c r="J139" s="489"/>
      <c r="K139" s="487"/>
      <c r="L139" s="487"/>
      <c r="M139" s="488"/>
      <c r="N139" s="162"/>
      <c r="O139" s="151" t="str">
        <f t="shared" si="40"/>
        <v/>
      </c>
      <c r="P139" s="163"/>
      <c r="Q139" s="456"/>
      <c r="R139" s="162">
        <v>21</v>
      </c>
      <c r="S139" s="164" t="str">
        <f t="shared" si="41"/>
        <v>-</v>
      </c>
      <c r="T139" s="163">
        <v>14</v>
      </c>
      <c r="U139" s="456"/>
      <c r="V139" s="162"/>
      <c r="W139" s="164" t="str">
        <f t="shared" si="42"/>
        <v/>
      </c>
      <c r="X139" s="163"/>
      <c r="Y139" s="420"/>
      <c r="Z139" s="297">
        <f>AE138</f>
        <v>3</v>
      </c>
      <c r="AA139" s="298" t="s">
        <v>24</v>
      </c>
      <c r="AB139" s="298">
        <f>AF138</f>
        <v>1</v>
      </c>
      <c r="AC139" s="299" t="s">
        <v>21</v>
      </c>
      <c r="AD139" s="146"/>
      <c r="AE139" s="177"/>
      <c r="AF139" s="178"/>
      <c r="AG139" s="179"/>
      <c r="AH139" s="180"/>
      <c r="AI139" s="181"/>
      <c r="AJ139" s="178"/>
      <c r="AK139" s="178"/>
      <c r="AL139" s="181"/>
      <c r="AM139" s="25"/>
      <c r="AN139" s="106"/>
      <c r="AO139" s="115" t="s">
        <v>96</v>
      </c>
      <c r="AP139" s="175" t="str">
        <f>IF(AV136="","",AV136)</f>
        <v/>
      </c>
      <c r="AQ139" s="151" t="str">
        <f t="shared" si="47"/>
        <v/>
      </c>
      <c r="AR139" s="176" t="str">
        <f>IF(AT136="","",AT136)</f>
        <v/>
      </c>
      <c r="AS139" s="481" t="str">
        <f>IF(AU136="","",AU136)</f>
        <v/>
      </c>
      <c r="AT139" s="489"/>
      <c r="AU139" s="487"/>
      <c r="AV139" s="487"/>
      <c r="AW139" s="488"/>
      <c r="AX139" s="162"/>
      <c r="AY139" s="151" t="str">
        <f t="shared" si="43"/>
        <v/>
      </c>
      <c r="AZ139" s="163"/>
      <c r="BA139" s="456"/>
      <c r="BB139" s="162"/>
      <c r="BC139" s="164" t="str">
        <f t="shared" si="44"/>
        <v/>
      </c>
      <c r="BD139" s="163"/>
      <c r="BE139" s="456"/>
      <c r="BF139" s="162"/>
      <c r="BG139" s="164" t="str">
        <f t="shared" si="45"/>
        <v/>
      </c>
      <c r="BH139" s="163"/>
      <c r="BI139" s="420"/>
      <c r="BJ139" s="297">
        <f>BO138</f>
        <v>4</v>
      </c>
      <c r="BK139" s="298" t="s">
        <v>24</v>
      </c>
      <c r="BL139" s="298">
        <f>BP138</f>
        <v>0</v>
      </c>
      <c r="BM139" s="299" t="s">
        <v>21</v>
      </c>
      <c r="BN139" s="146"/>
      <c r="BO139" s="177"/>
      <c r="BP139" s="178"/>
      <c r="BQ139" s="179"/>
      <c r="BR139" s="180"/>
      <c r="BS139" s="181"/>
      <c r="BT139" s="178"/>
      <c r="BU139" s="178"/>
      <c r="BV139" s="181"/>
    </row>
    <row r="140" spans="4:84" ht="13.95" customHeight="1" x14ac:dyDescent="0.15">
      <c r="D140" s="101" t="s">
        <v>181</v>
      </c>
      <c r="E140" s="113" t="s">
        <v>182</v>
      </c>
      <c r="F140" s="165">
        <f>IF(P134="","",P134)</f>
        <v>17</v>
      </c>
      <c r="G140" s="168" t="str">
        <f t="shared" si="46"/>
        <v>-</v>
      </c>
      <c r="H140" s="166">
        <f>IF(N134="","",N134)</f>
        <v>21</v>
      </c>
      <c r="I140" s="437" t="str">
        <f>IF(Q134="","",IF(Q134="○","×",IF(Q134="×","○")))</f>
        <v>×</v>
      </c>
      <c r="J140" s="182">
        <f>IF(P137="","",P137)</f>
        <v>7</v>
      </c>
      <c r="K140" s="151" t="str">
        <f t="shared" ref="K140:K148" si="48">IF(J140="","","-")</f>
        <v>-</v>
      </c>
      <c r="L140" s="166">
        <f>IF(N137="","",N137)</f>
        <v>21</v>
      </c>
      <c r="M140" s="437" t="str">
        <f>IF(Q137="","",IF(Q137="○","×",IF(Q137="×","○")))</f>
        <v>×</v>
      </c>
      <c r="N140" s="411"/>
      <c r="O140" s="412"/>
      <c r="P140" s="412"/>
      <c r="Q140" s="413"/>
      <c r="R140" s="150">
        <v>9</v>
      </c>
      <c r="S140" s="151" t="str">
        <f t="shared" si="41"/>
        <v>-</v>
      </c>
      <c r="T140" s="152">
        <v>21</v>
      </c>
      <c r="U140" s="455" t="str">
        <f>IF(R140&lt;&gt;"",IF(R140&gt;T140,IF(R141&gt;T141,"○",IF(R142&gt;T142,"○","×")),IF(R141&gt;T141,IF(R142&gt;T142,"○","×"),"×")),"")</f>
        <v>×</v>
      </c>
      <c r="V140" s="150">
        <v>14</v>
      </c>
      <c r="W140" s="151" t="str">
        <f t="shared" si="42"/>
        <v>-</v>
      </c>
      <c r="X140" s="152">
        <v>21</v>
      </c>
      <c r="Y140" s="457" t="str">
        <f>IF(V140&lt;&gt;"",IF(V140&gt;X140,IF(V141&gt;X141,"○",IF(V142&gt;X142,"○","×")),IF(V141&gt;X141,IF(V142&gt;X142,"○","×"),"×")),"")</f>
        <v>×</v>
      </c>
      <c r="Z140" s="372" t="s">
        <v>329</v>
      </c>
      <c r="AA140" s="373"/>
      <c r="AB140" s="373"/>
      <c r="AC140" s="374"/>
      <c r="AD140" s="146"/>
      <c r="AE140" s="155"/>
      <c r="AF140" s="156"/>
      <c r="AG140" s="157"/>
      <c r="AH140" s="158"/>
      <c r="AI140" s="159"/>
      <c r="AJ140" s="156"/>
      <c r="AK140" s="156"/>
      <c r="AL140" s="159"/>
      <c r="AM140" s="25"/>
      <c r="AN140" s="101" t="s">
        <v>194</v>
      </c>
      <c r="AO140" s="113" t="s">
        <v>195</v>
      </c>
      <c r="AP140" s="165">
        <f>IF(AZ134="","",AZ134)</f>
        <v>13</v>
      </c>
      <c r="AQ140" s="168" t="str">
        <f t="shared" si="47"/>
        <v>-</v>
      </c>
      <c r="AR140" s="166">
        <f>IF(AX134="","",AX134)</f>
        <v>21</v>
      </c>
      <c r="AS140" s="437" t="str">
        <f>IF(BA134="","",IF(BA134="○","×",IF(BA134="×","○")))</f>
        <v>×</v>
      </c>
      <c r="AT140" s="182">
        <f>IF(AZ137="","",AZ137)</f>
        <v>10</v>
      </c>
      <c r="AU140" s="151" t="str">
        <f t="shared" ref="AU140:AU148" si="49">IF(AT140="","","-")</f>
        <v>-</v>
      </c>
      <c r="AV140" s="166">
        <f>IF(AX137="","",AX137)</f>
        <v>21</v>
      </c>
      <c r="AW140" s="437" t="str">
        <f>IF(BA137="","",IF(BA137="○","×",IF(BA137="×","○")))</f>
        <v>×</v>
      </c>
      <c r="AX140" s="411"/>
      <c r="AY140" s="412"/>
      <c r="AZ140" s="412"/>
      <c r="BA140" s="413"/>
      <c r="BB140" s="150">
        <v>13</v>
      </c>
      <c r="BC140" s="151" t="str">
        <f t="shared" si="44"/>
        <v>-</v>
      </c>
      <c r="BD140" s="152">
        <v>21</v>
      </c>
      <c r="BE140" s="455" t="str">
        <f>IF(BB140&lt;&gt;"",IF(BB140&gt;BD140,IF(BB141&gt;BD141,"○",IF(BB142&gt;BD142,"○","×")),IF(BB141&gt;BD141,IF(BB142&gt;BD142,"○","×"),"×")),"")</f>
        <v>×</v>
      </c>
      <c r="BF140" s="150">
        <v>9</v>
      </c>
      <c r="BG140" s="151" t="str">
        <f t="shared" si="45"/>
        <v>-</v>
      </c>
      <c r="BH140" s="152">
        <v>21</v>
      </c>
      <c r="BI140" s="457" t="str">
        <f>IF(BF140&lt;&gt;"",IF(BF140&gt;BH140,IF(BF141&gt;BH141,"○",IF(BF142&gt;BH142,"○","×")),IF(BF141&gt;BH141,IF(BF142&gt;BH142,"○","×"),"×")),"")</f>
        <v>×</v>
      </c>
      <c r="BJ140" s="372" t="s">
        <v>329</v>
      </c>
      <c r="BK140" s="373"/>
      <c r="BL140" s="373"/>
      <c r="BM140" s="374"/>
      <c r="BN140" s="146"/>
      <c r="BO140" s="155"/>
      <c r="BP140" s="156"/>
      <c r="BQ140" s="157"/>
      <c r="BR140" s="158"/>
      <c r="BS140" s="159"/>
      <c r="BT140" s="156"/>
      <c r="BU140" s="156"/>
      <c r="BV140" s="159"/>
    </row>
    <row r="141" spans="4:84" ht="13.95" customHeight="1" x14ac:dyDescent="0.15">
      <c r="D141" s="101" t="s">
        <v>183</v>
      </c>
      <c r="E141" s="113" t="s">
        <v>182</v>
      </c>
      <c r="F141" s="165">
        <f>IF(P135="","",P135)</f>
        <v>18</v>
      </c>
      <c r="G141" s="151" t="str">
        <f t="shared" si="46"/>
        <v>-</v>
      </c>
      <c r="H141" s="166">
        <f>IF(N135="","",N135)</f>
        <v>21</v>
      </c>
      <c r="I141" s="438" t="str">
        <f>IF(K138="","",K138)</f>
        <v/>
      </c>
      <c r="J141" s="182">
        <f>IF(P138="","",P138)</f>
        <v>12</v>
      </c>
      <c r="K141" s="151" t="str">
        <f t="shared" si="48"/>
        <v>-</v>
      </c>
      <c r="L141" s="166">
        <f>IF(N138="","",N138)</f>
        <v>21</v>
      </c>
      <c r="M141" s="438" t="str">
        <f>IF(O138="","",O138)</f>
        <v>-</v>
      </c>
      <c r="N141" s="414"/>
      <c r="O141" s="415"/>
      <c r="P141" s="415"/>
      <c r="Q141" s="416"/>
      <c r="R141" s="150">
        <v>7</v>
      </c>
      <c r="S141" s="151" t="str">
        <f t="shared" si="41"/>
        <v>-</v>
      </c>
      <c r="T141" s="152">
        <v>21</v>
      </c>
      <c r="U141" s="455"/>
      <c r="V141" s="150">
        <v>6</v>
      </c>
      <c r="W141" s="151" t="str">
        <f t="shared" si="42"/>
        <v>-</v>
      </c>
      <c r="X141" s="152">
        <v>21</v>
      </c>
      <c r="Y141" s="420"/>
      <c r="Z141" s="375"/>
      <c r="AA141" s="376"/>
      <c r="AB141" s="376"/>
      <c r="AC141" s="377"/>
      <c r="AD141" s="146"/>
      <c r="AE141" s="155">
        <f>COUNTIF(F140:Y142,"○")</f>
        <v>0</v>
      </c>
      <c r="AF141" s="156">
        <f>COUNTIF(F140:Y142,"×")</f>
        <v>4</v>
      </c>
      <c r="AG141" s="157">
        <f>(IF((F140&gt;H140),1,0))+(IF((F141&gt;H141),1,0))+(IF((F142&gt;H142),1,0))+(IF((J140&gt;L140),1,0))+(IF((J141&gt;L141),1,0))+(IF((J142&gt;L142),1,0))+(IF((N140&gt;P140),1,0))+(IF((N141&gt;P141),1,0))+(IF((N142&gt;P142),1,0))+(IF((R140&gt;T140),1,0))+(IF((R141&gt;T141),1,0))+(IF((R142&gt;T142),1,0))+(IF((V140&gt;X140),1,0))+(IF((V141&gt;X141),1,0))+(IF((V142&gt;X142),1,0))</f>
        <v>0</v>
      </c>
      <c r="AH141" s="158">
        <f>(IF((F140&lt;H140),1,0))+(IF((F141&lt;H141),1,0))+(IF((F142&lt;H142),1,0))+(IF((J140&lt;L140),1,0))+(IF((J141&lt;L141),1,0))+(IF((J142&lt;L142),1,0))+(IF((N140&lt;P140),1,0))+(IF((N141&lt;P141),1,0))+(IF((N142&lt;P142),1,0))+(IF((R140&lt;T140),1,0))+(IF((R141&lt;T141),1,0))+(IF((R142&lt;T142),1,0))+(IF((V140&lt;X140),1,0))+(IF((V141&lt;X141),1,0))+(IF((V142&lt;X142),1,0))</f>
        <v>8</v>
      </c>
      <c r="AI141" s="161">
        <f>AG141-AH141</f>
        <v>-8</v>
      </c>
      <c r="AJ141" s="156">
        <f>SUM(F140:F142,J140:J142,N140:N142,R140:R142,V140:V142)</f>
        <v>90</v>
      </c>
      <c r="AK141" s="156">
        <f>SUM(H140:H142,L140:L142,P140:P142,T140:T142,X140:X142)</f>
        <v>168</v>
      </c>
      <c r="AL141" s="159">
        <f>AJ141-AK141</f>
        <v>-78</v>
      </c>
      <c r="AM141" s="25"/>
      <c r="AN141" s="101" t="s">
        <v>196</v>
      </c>
      <c r="AO141" s="113" t="s">
        <v>195</v>
      </c>
      <c r="AP141" s="165">
        <f>IF(AZ135="","",AZ135)</f>
        <v>9</v>
      </c>
      <c r="AQ141" s="151" t="str">
        <f t="shared" si="47"/>
        <v>-</v>
      </c>
      <c r="AR141" s="166">
        <f>IF(AX135="","",AX135)</f>
        <v>21</v>
      </c>
      <c r="AS141" s="438" t="str">
        <f>IF(AU138="","",AU138)</f>
        <v/>
      </c>
      <c r="AT141" s="182">
        <f>IF(AZ138="","",AZ138)</f>
        <v>8</v>
      </c>
      <c r="AU141" s="151" t="str">
        <f t="shared" si="49"/>
        <v>-</v>
      </c>
      <c r="AV141" s="166">
        <f>IF(AX138="","",AX138)</f>
        <v>21</v>
      </c>
      <c r="AW141" s="438" t="str">
        <f>IF(AY138="","",AY138)</f>
        <v>-</v>
      </c>
      <c r="AX141" s="414"/>
      <c r="AY141" s="415"/>
      <c r="AZ141" s="415"/>
      <c r="BA141" s="416"/>
      <c r="BB141" s="150">
        <v>15</v>
      </c>
      <c r="BC141" s="151" t="str">
        <f t="shared" si="44"/>
        <v>-</v>
      </c>
      <c r="BD141" s="152">
        <v>21</v>
      </c>
      <c r="BE141" s="455"/>
      <c r="BF141" s="150">
        <v>14</v>
      </c>
      <c r="BG141" s="151" t="str">
        <f t="shared" si="45"/>
        <v>-</v>
      </c>
      <c r="BH141" s="152">
        <v>21</v>
      </c>
      <c r="BI141" s="420"/>
      <c r="BJ141" s="375"/>
      <c r="BK141" s="376"/>
      <c r="BL141" s="376"/>
      <c r="BM141" s="377"/>
      <c r="BN141" s="146"/>
      <c r="BO141" s="155">
        <f>COUNTIF(AP140:BI142,"○")</f>
        <v>0</v>
      </c>
      <c r="BP141" s="156">
        <f>COUNTIF(AP140:BI142,"×")</f>
        <v>4</v>
      </c>
      <c r="BQ141" s="157">
        <f>(IF((AP140&gt;AR140),1,0))+(IF((AP141&gt;AR141),1,0))+(IF((AP142&gt;AR142),1,0))+(IF((AT140&gt;AV140),1,0))+(IF((AT141&gt;AV141),1,0))+(IF((AT142&gt;AV142),1,0))+(IF((AX140&gt;AZ140),1,0))+(IF((AX141&gt;AZ141),1,0))+(IF((AX142&gt;AZ142),1,0))+(IF((BB140&gt;BD140),1,0))+(IF((BB141&gt;BD141),1,0))+(IF((BB142&gt;BD142),1,0))+(IF((BF140&gt;BH140),1,0))+(IF((BF141&gt;BH141),1,0))+(IF((BF142&gt;BH142),1,0))</f>
        <v>0</v>
      </c>
      <c r="BR141" s="158">
        <f>(IF((AP140&lt;AR140),1,0))+(IF((AP141&lt;AR141),1,0))+(IF((AP142&lt;AR142),1,0))+(IF((AT140&lt;AV140),1,0))+(IF((AT141&lt;AV141),1,0))+(IF((AT142&lt;AV142),1,0))+(IF((AX140&lt;AZ140),1,0))+(IF((AX141&lt;AZ141),1,0))+(IF((AX142&lt;AZ142),1,0))+(IF((BB140&lt;BD140),1,0))+(IF((BB141&lt;BD141),1,0))+(IF((BB142&lt;BD142),1,0))+(IF((BF140&lt;BH140),1,0))+(IF((BF141&lt;BH141),1,0))+(IF((BF142&lt;BH142),1,0))</f>
        <v>8</v>
      </c>
      <c r="BS141" s="161">
        <f>BQ141-BR141</f>
        <v>-8</v>
      </c>
      <c r="BT141" s="156">
        <f>SUM(AP140:AP142,AT140:AT142,AX140:AX142,BB140:BB142,BF140:BF142)</f>
        <v>91</v>
      </c>
      <c r="BU141" s="156">
        <f>SUM(AR140:AR142,AV140:AV142,AZ140:AZ142,BD140:BD142,BH140:BH142)</f>
        <v>168</v>
      </c>
      <c r="BV141" s="159">
        <f>BT141-BU141</f>
        <v>-77</v>
      </c>
    </row>
    <row r="142" spans="4:84" ht="13.95" customHeight="1" x14ac:dyDescent="0.15">
      <c r="D142" s="106"/>
      <c r="E142" s="115" t="s">
        <v>87</v>
      </c>
      <c r="F142" s="165" t="str">
        <f>IF(P136="","",P136)</f>
        <v/>
      </c>
      <c r="G142" s="151" t="str">
        <f t="shared" si="46"/>
        <v/>
      </c>
      <c r="H142" s="166" t="str">
        <f>IF(N136="","",N136)</f>
        <v/>
      </c>
      <c r="I142" s="438" t="str">
        <f>IF(K139="","",K139)</f>
        <v/>
      </c>
      <c r="J142" s="182" t="str">
        <f>IF(P139="","",P139)</f>
        <v/>
      </c>
      <c r="K142" s="151" t="str">
        <f t="shared" si="48"/>
        <v/>
      </c>
      <c r="L142" s="166" t="str">
        <f>IF(N139="","",N139)</f>
        <v/>
      </c>
      <c r="M142" s="438" t="str">
        <f>IF(O139="","",O139)</f>
        <v/>
      </c>
      <c r="N142" s="414"/>
      <c r="O142" s="415"/>
      <c r="P142" s="415"/>
      <c r="Q142" s="416"/>
      <c r="R142" s="150"/>
      <c r="S142" s="151" t="str">
        <f t="shared" si="41"/>
        <v/>
      </c>
      <c r="T142" s="152"/>
      <c r="U142" s="456"/>
      <c r="V142" s="150"/>
      <c r="W142" s="151" t="str">
        <f t="shared" si="42"/>
        <v/>
      </c>
      <c r="X142" s="152"/>
      <c r="Y142" s="421"/>
      <c r="Z142" s="297">
        <f>AE141</f>
        <v>0</v>
      </c>
      <c r="AA142" s="298" t="s">
        <v>24</v>
      </c>
      <c r="AB142" s="298">
        <f>AF141</f>
        <v>4</v>
      </c>
      <c r="AC142" s="299" t="s">
        <v>21</v>
      </c>
      <c r="AD142" s="146"/>
      <c r="AE142" s="155"/>
      <c r="AF142" s="156"/>
      <c r="AG142" s="157"/>
      <c r="AH142" s="158"/>
      <c r="AI142" s="159"/>
      <c r="AJ142" s="156"/>
      <c r="AK142" s="156"/>
      <c r="AL142" s="159"/>
      <c r="AM142" s="25"/>
      <c r="AN142" s="106"/>
      <c r="AO142" s="115" t="s">
        <v>69</v>
      </c>
      <c r="AP142" s="165" t="str">
        <f>IF(AZ136="","",AZ136)</f>
        <v/>
      </c>
      <c r="AQ142" s="151" t="str">
        <f t="shared" si="47"/>
        <v/>
      </c>
      <c r="AR142" s="166" t="str">
        <f>IF(AX136="","",AX136)</f>
        <v/>
      </c>
      <c r="AS142" s="438" t="str">
        <f>IF(AU139="","",AU139)</f>
        <v/>
      </c>
      <c r="AT142" s="182" t="str">
        <f>IF(AZ139="","",AZ139)</f>
        <v/>
      </c>
      <c r="AU142" s="151" t="str">
        <f t="shared" si="49"/>
        <v/>
      </c>
      <c r="AV142" s="166" t="str">
        <f>IF(AX139="","",AX139)</f>
        <v/>
      </c>
      <c r="AW142" s="438" t="str">
        <f>IF(AY139="","",AY139)</f>
        <v/>
      </c>
      <c r="AX142" s="414"/>
      <c r="AY142" s="415"/>
      <c r="AZ142" s="415"/>
      <c r="BA142" s="416"/>
      <c r="BB142" s="150"/>
      <c r="BC142" s="151" t="str">
        <f t="shared" si="44"/>
        <v/>
      </c>
      <c r="BD142" s="152"/>
      <c r="BE142" s="456"/>
      <c r="BF142" s="150"/>
      <c r="BG142" s="151" t="str">
        <f t="shared" si="45"/>
        <v/>
      </c>
      <c r="BH142" s="152"/>
      <c r="BI142" s="421"/>
      <c r="BJ142" s="297">
        <f>BO141</f>
        <v>0</v>
      </c>
      <c r="BK142" s="298" t="s">
        <v>24</v>
      </c>
      <c r="BL142" s="298">
        <f>BP141</f>
        <v>4</v>
      </c>
      <c r="BM142" s="299" t="s">
        <v>21</v>
      </c>
      <c r="BN142" s="146"/>
      <c r="BO142" s="155"/>
      <c r="BP142" s="156"/>
      <c r="BQ142" s="157"/>
      <c r="BR142" s="158"/>
      <c r="BS142" s="159"/>
      <c r="BT142" s="156"/>
      <c r="BU142" s="156"/>
      <c r="BV142" s="159"/>
    </row>
    <row r="143" spans="4:84" s="24" customFormat="1" ht="13.95" customHeight="1" x14ac:dyDescent="0.15">
      <c r="D143" s="104" t="s">
        <v>214</v>
      </c>
      <c r="E143" s="119" t="s">
        <v>198</v>
      </c>
      <c r="F143" s="183">
        <f>IF(T134="","",T134)</f>
        <v>18</v>
      </c>
      <c r="G143" s="168" t="str">
        <f t="shared" si="46"/>
        <v>-</v>
      </c>
      <c r="H143" s="184">
        <f>IF(R134="","",R134)</f>
        <v>21</v>
      </c>
      <c r="I143" s="458" t="str">
        <f>IF(U134="","",IF(U134="○","×",IF(U134="×","○")))</f>
        <v>○</v>
      </c>
      <c r="J143" s="185">
        <f>IF(T137="","",T137)</f>
        <v>21</v>
      </c>
      <c r="K143" s="168" t="str">
        <f t="shared" si="48"/>
        <v>-</v>
      </c>
      <c r="L143" s="184">
        <f>IF(R137="","",R137)</f>
        <v>15</v>
      </c>
      <c r="M143" s="437" t="str">
        <f>IF(U137="","",IF(U137="○","×",IF(U137="×","○")))</f>
        <v>×</v>
      </c>
      <c r="N143" s="184">
        <f>IF(T140="","",T140)</f>
        <v>21</v>
      </c>
      <c r="O143" s="168" t="str">
        <f t="shared" ref="O143:O148" si="50">IF(N143="","","-")</f>
        <v>-</v>
      </c>
      <c r="P143" s="184">
        <f>IF(R140="","",R140)</f>
        <v>9</v>
      </c>
      <c r="Q143" s="437" t="str">
        <f>IF(U140="","",IF(U140="○","×",IF(U140="×","○")))</f>
        <v>○</v>
      </c>
      <c r="R143" s="411"/>
      <c r="S143" s="412"/>
      <c r="T143" s="412"/>
      <c r="U143" s="413"/>
      <c r="V143" s="167">
        <v>4</v>
      </c>
      <c r="W143" s="168" t="str">
        <f t="shared" si="42"/>
        <v>-</v>
      </c>
      <c r="X143" s="169">
        <v>21</v>
      </c>
      <c r="Y143" s="420" t="str">
        <f>IF(V143&lt;&gt;"",IF(V143&gt;X143,IF(V144&gt;X144,"○",IF(V145&gt;X145,"○","×")),IF(V144&gt;X144,IF(V145&gt;X145,"○","×"),"×")),"")</f>
        <v>×</v>
      </c>
      <c r="Z143" s="372" t="s">
        <v>337</v>
      </c>
      <c r="AA143" s="373"/>
      <c r="AB143" s="373"/>
      <c r="AC143" s="374"/>
      <c r="AD143" s="146"/>
      <c r="AE143" s="170"/>
      <c r="AF143" s="171"/>
      <c r="AG143" s="172"/>
      <c r="AH143" s="173"/>
      <c r="AI143" s="174"/>
      <c r="AJ143" s="171"/>
      <c r="AK143" s="171"/>
      <c r="AL143" s="174"/>
      <c r="AM143" s="25"/>
      <c r="AN143" s="104" t="s">
        <v>197</v>
      </c>
      <c r="AO143" s="116" t="s">
        <v>198</v>
      </c>
      <c r="AP143" s="183">
        <f>IF(BD134="","",BD134)</f>
        <v>17</v>
      </c>
      <c r="AQ143" s="168" t="str">
        <f t="shared" si="47"/>
        <v>-</v>
      </c>
      <c r="AR143" s="184">
        <f>IF(BB134="","",BB134)</f>
        <v>21</v>
      </c>
      <c r="AS143" s="458" t="str">
        <f>IF(BE134="","",IF(BE134="○","×",IF(BE134="×","○")))</f>
        <v>×</v>
      </c>
      <c r="AT143" s="185">
        <f>IF(BD137="","",BD137)</f>
        <v>16</v>
      </c>
      <c r="AU143" s="168" t="str">
        <f t="shared" si="49"/>
        <v>-</v>
      </c>
      <c r="AV143" s="184">
        <f>IF(BB137="","",BB137)</f>
        <v>21</v>
      </c>
      <c r="AW143" s="437" t="str">
        <f>IF(BE137="","",IF(BE137="○","×",IF(BE137="×","○")))</f>
        <v>×</v>
      </c>
      <c r="AX143" s="184">
        <f>IF(BD140="","",BD140)</f>
        <v>21</v>
      </c>
      <c r="AY143" s="168" t="str">
        <f t="shared" ref="AY143:AY148" si="51">IF(AX143="","","-")</f>
        <v>-</v>
      </c>
      <c r="AZ143" s="184">
        <f>IF(BB140="","",BB140)</f>
        <v>13</v>
      </c>
      <c r="BA143" s="437" t="str">
        <f>IF(BE140="","",IF(BE140="○","×",IF(BE140="×","○")))</f>
        <v>○</v>
      </c>
      <c r="BB143" s="411"/>
      <c r="BC143" s="412"/>
      <c r="BD143" s="412"/>
      <c r="BE143" s="413"/>
      <c r="BF143" s="167">
        <v>9</v>
      </c>
      <c r="BG143" s="168" t="str">
        <f t="shared" si="45"/>
        <v>-</v>
      </c>
      <c r="BH143" s="169">
        <v>21</v>
      </c>
      <c r="BI143" s="420" t="str">
        <f>IF(BF143&lt;&gt;"",IF(BF143&gt;BH143,IF(BF144&gt;BH144,"○",IF(BF145&gt;BH145,"○","×")),IF(BF144&gt;BH144,IF(BF145&gt;BH145,"○","×"),"×")),"")</f>
        <v>×</v>
      </c>
      <c r="BJ143" s="372" t="s">
        <v>336</v>
      </c>
      <c r="BK143" s="373"/>
      <c r="BL143" s="373"/>
      <c r="BM143" s="374"/>
      <c r="BN143" s="146"/>
      <c r="BO143" s="170"/>
      <c r="BP143" s="171"/>
      <c r="BQ143" s="172"/>
      <c r="BR143" s="173"/>
      <c r="BS143" s="174"/>
      <c r="BT143" s="171"/>
      <c r="BU143" s="171"/>
      <c r="BV143" s="174"/>
    </row>
    <row r="144" spans="4:84" s="24" customFormat="1" ht="13.95" customHeight="1" x14ac:dyDescent="0.15">
      <c r="D144" s="101" t="s">
        <v>215</v>
      </c>
      <c r="E144" s="117" t="s">
        <v>198</v>
      </c>
      <c r="F144" s="165">
        <f>IF(T135="","",T135)</f>
        <v>21</v>
      </c>
      <c r="G144" s="151" t="str">
        <f t="shared" si="46"/>
        <v>-</v>
      </c>
      <c r="H144" s="166">
        <f>IF(R135="","",R135)</f>
        <v>9</v>
      </c>
      <c r="I144" s="459" t="str">
        <f>IF(K141="","",K141)</f>
        <v>-</v>
      </c>
      <c r="J144" s="182">
        <f>IF(T138="","",T138)</f>
        <v>8</v>
      </c>
      <c r="K144" s="151" t="str">
        <f t="shared" si="48"/>
        <v>-</v>
      </c>
      <c r="L144" s="166">
        <f>IF(R138="","",R138)</f>
        <v>21</v>
      </c>
      <c r="M144" s="438" t="str">
        <f>IF(O141="","",O141)</f>
        <v/>
      </c>
      <c r="N144" s="166">
        <f>IF(T141="","",T141)</f>
        <v>21</v>
      </c>
      <c r="O144" s="151" t="str">
        <f t="shared" si="50"/>
        <v>-</v>
      </c>
      <c r="P144" s="166">
        <f>IF(R141="","",R141)</f>
        <v>7</v>
      </c>
      <c r="Q144" s="438" t="str">
        <f>IF(S141="","",S141)</f>
        <v>-</v>
      </c>
      <c r="R144" s="414"/>
      <c r="S144" s="415"/>
      <c r="T144" s="415"/>
      <c r="U144" s="416"/>
      <c r="V144" s="150">
        <v>8</v>
      </c>
      <c r="W144" s="151" t="str">
        <f t="shared" si="42"/>
        <v>-</v>
      </c>
      <c r="X144" s="152">
        <v>21</v>
      </c>
      <c r="Y144" s="420"/>
      <c r="Z144" s="375"/>
      <c r="AA144" s="376"/>
      <c r="AB144" s="376"/>
      <c r="AC144" s="377"/>
      <c r="AD144" s="146"/>
      <c r="AE144" s="155">
        <f>COUNTIF(F143:Y145,"○")</f>
        <v>2</v>
      </c>
      <c r="AF144" s="156">
        <f>COUNTIF(F143:Y145,"×")</f>
        <v>2</v>
      </c>
      <c r="AG144" s="157">
        <f>(IF((F143&gt;H143),1,0))+(IF((F144&gt;H144),1,0))+(IF((F145&gt;H145),1,0))+(IF((J143&gt;L143),1,0))+(IF((J144&gt;L144),1,0))+(IF((J145&gt;L145),1,0))+(IF((N143&gt;P143),1,0))+(IF((N144&gt;P144),1,0))+(IF((N145&gt;P145),1,0))+(IF((R143&gt;T143),1,0))+(IF((R144&gt;T144),1,0))+(IF((R145&gt;T145),1,0))+(IF((V143&gt;X143),1,0))+(IF((V144&gt;X144),1,0))+(IF((V145&gt;X145),1,0))</f>
        <v>5</v>
      </c>
      <c r="AH144" s="158">
        <f>(IF((F143&lt;H143),1,0))+(IF((F144&lt;H144),1,0))+(IF((F145&lt;H145),1,0))+(IF((J143&lt;L143),1,0))+(IF((J144&lt;L144),1,0))+(IF((J145&lt;L145),1,0))+(IF((N143&lt;P143),1,0))+(IF((N144&lt;P144),1,0))+(IF((N145&lt;P145),1,0))+(IF((R143&lt;T143),1,0))+(IF((R144&lt;T144),1,0))+(IF((R145&lt;T145),1,0))+(IF((V143&lt;X143),1,0))+(IF((V144&lt;X144),1,0))+(IF((V145&lt;X145),1,0))</f>
        <v>5</v>
      </c>
      <c r="AI144" s="161">
        <f>AG144-AH144</f>
        <v>0</v>
      </c>
      <c r="AJ144" s="156">
        <f>SUM(F143:F145,J143:J145,N143:N145,R143:R145,V143:V145)</f>
        <v>157</v>
      </c>
      <c r="AK144" s="156">
        <f>SUM(H143:H145,L143:L145,P143:P145,T143:T145,X143:X145)</f>
        <v>160</v>
      </c>
      <c r="AL144" s="159">
        <f>AJ144-AK144</f>
        <v>-3</v>
      </c>
      <c r="AM144" s="25"/>
      <c r="AN144" s="101" t="s">
        <v>199</v>
      </c>
      <c r="AO144" s="117" t="s">
        <v>198</v>
      </c>
      <c r="AP144" s="165">
        <f>IF(BD135="","",BD135)</f>
        <v>17</v>
      </c>
      <c r="AQ144" s="151" t="str">
        <f t="shared" si="47"/>
        <v>-</v>
      </c>
      <c r="AR144" s="166">
        <f>IF(BB135="","",BB135)</f>
        <v>21</v>
      </c>
      <c r="AS144" s="459" t="str">
        <f>IF(AU141="","",AU141)</f>
        <v>-</v>
      </c>
      <c r="AT144" s="182">
        <f>IF(BD138="","",BD138)</f>
        <v>11</v>
      </c>
      <c r="AU144" s="151" t="str">
        <f t="shared" si="49"/>
        <v>-</v>
      </c>
      <c r="AV144" s="166">
        <f>IF(BB138="","",BB138)</f>
        <v>21</v>
      </c>
      <c r="AW144" s="438" t="str">
        <f>IF(AY141="","",AY141)</f>
        <v/>
      </c>
      <c r="AX144" s="166">
        <f>IF(BD141="","",BD141)</f>
        <v>21</v>
      </c>
      <c r="AY144" s="151" t="str">
        <f t="shared" si="51"/>
        <v>-</v>
      </c>
      <c r="AZ144" s="166">
        <f>IF(BB141="","",BB141)</f>
        <v>15</v>
      </c>
      <c r="BA144" s="438" t="str">
        <f>IF(BC141="","",BC141)</f>
        <v>-</v>
      </c>
      <c r="BB144" s="414"/>
      <c r="BC144" s="415"/>
      <c r="BD144" s="415"/>
      <c r="BE144" s="416"/>
      <c r="BF144" s="150">
        <v>9</v>
      </c>
      <c r="BG144" s="151" t="str">
        <f t="shared" si="45"/>
        <v>-</v>
      </c>
      <c r="BH144" s="152">
        <v>21</v>
      </c>
      <c r="BI144" s="420"/>
      <c r="BJ144" s="375"/>
      <c r="BK144" s="376"/>
      <c r="BL144" s="376"/>
      <c r="BM144" s="377"/>
      <c r="BN144" s="146"/>
      <c r="BO144" s="155">
        <f>COUNTIF(AP143:BI145,"○")</f>
        <v>1</v>
      </c>
      <c r="BP144" s="156">
        <f>COUNTIF(AP143:BI145,"×")</f>
        <v>3</v>
      </c>
      <c r="BQ144" s="157">
        <f>(IF((AP143&gt;AR143),1,0))+(IF((AP144&gt;AR144),1,0))+(IF((AP145&gt;AR145),1,0))+(IF((AT143&gt;AV143),1,0))+(IF((AT144&gt;AV144),1,0))+(IF((AT145&gt;AV145),1,0))+(IF((AX143&gt;AZ143),1,0))+(IF((AX144&gt;AZ144),1,0))+(IF((AX145&gt;AZ145),1,0))+(IF((BB143&gt;BD143),1,0))+(IF((BB144&gt;BD144),1,0))+(IF((BB145&gt;BD145),1,0))+(IF((BF143&gt;BH143),1,0))+(IF((BF144&gt;BH144),1,0))+(IF((BF145&gt;BH145),1,0))</f>
        <v>2</v>
      </c>
      <c r="BR144" s="158">
        <f>(IF((AP143&lt;AR143),1,0))+(IF((AP144&lt;AR144),1,0))+(IF((AP145&lt;AR145),1,0))+(IF((AT143&lt;AV143),1,0))+(IF((AT144&lt;AV144),1,0))+(IF((AT145&lt;AV145),1,0))+(IF((AX143&lt;AZ143),1,0))+(IF((AX144&lt;AZ144),1,0))+(IF((AX145&lt;AZ145),1,0))+(IF((BB143&lt;BD143),1,0))+(IF((BB144&lt;BD144),1,0))+(IF((BB145&lt;BD145),1,0))+(IF((BF143&lt;BH143),1,0))+(IF((BF144&lt;BH144),1,0))+(IF((BF145&lt;BH145),1,0))</f>
        <v>6</v>
      </c>
      <c r="BS144" s="161">
        <f>BQ144-BR144</f>
        <v>-4</v>
      </c>
      <c r="BT144" s="156">
        <f>SUM(AP143:AP145,AT143:AT145,AX143:AX145,BB143:BB145,BF143:BF145)</f>
        <v>121</v>
      </c>
      <c r="BU144" s="156">
        <f>SUM(AR143:AR145,AV143:AV145,AZ143:AZ145,BD143:BD145,BH143:BH145)</f>
        <v>154</v>
      </c>
      <c r="BV144" s="159">
        <f>BT144-BU144</f>
        <v>-33</v>
      </c>
    </row>
    <row r="145" spans="3:74" s="24" customFormat="1" ht="13.95" customHeight="1" x14ac:dyDescent="0.15">
      <c r="D145" s="106"/>
      <c r="E145" s="115" t="s">
        <v>69</v>
      </c>
      <c r="F145" s="165">
        <f>IF(T136="","",T136)</f>
        <v>21</v>
      </c>
      <c r="G145" s="151" t="str">
        <f t="shared" si="46"/>
        <v>-</v>
      </c>
      <c r="H145" s="166">
        <f>IF(R136="","",R136)</f>
        <v>15</v>
      </c>
      <c r="I145" s="459" t="str">
        <f>IF(K142="","",K142)</f>
        <v/>
      </c>
      <c r="J145" s="182">
        <f>IF(T139="","",T139)</f>
        <v>14</v>
      </c>
      <c r="K145" s="151" t="str">
        <f t="shared" si="48"/>
        <v>-</v>
      </c>
      <c r="L145" s="166">
        <f>IF(R139="","",R139)</f>
        <v>21</v>
      </c>
      <c r="M145" s="438" t="str">
        <f>IF(O142="","",O142)</f>
        <v/>
      </c>
      <c r="N145" s="166" t="str">
        <f>IF(T142="","",T142)</f>
        <v/>
      </c>
      <c r="O145" s="151" t="str">
        <f t="shared" si="50"/>
        <v/>
      </c>
      <c r="P145" s="166" t="str">
        <f>IF(R142="","",R142)</f>
        <v/>
      </c>
      <c r="Q145" s="438" t="str">
        <f>IF(S142="","",S142)</f>
        <v/>
      </c>
      <c r="R145" s="414"/>
      <c r="S145" s="415"/>
      <c r="T145" s="415"/>
      <c r="U145" s="416"/>
      <c r="V145" s="150"/>
      <c r="W145" s="151" t="str">
        <f t="shared" si="42"/>
        <v/>
      </c>
      <c r="X145" s="152"/>
      <c r="Y145" s="421"/>
      <c r="Z145" s="297">
        <f>AE144</f>
        <v>2</v>
      </c>
      <c r="AA145" s="298" t="s">
        <v>24</v>
      </c>
      <c r="AB145" s="298">
        <f>AF144</f>
        <v>2</v>
      </c>
      <c r="AC145" s="299" t="s">
        <v>21</v>
      </c>
      <c r="AD145" s="146"/>
      <c r="AE145" s="177"/>
      <c r="AF145" s="178"/>
      <c r="AG145" s="179"/>
      <c r="AH145" s="180"/>
      <c r="AI145" s="181"/>
      <c r="AJ145" s="178"/>
      <c r="AK145" s="178"/>
      <c r="AL145" s="181"/>
      <c r="AM145" s="25"/>
      <c r="AN145" s="106"/>
      <c r="AO145" s="115" t="s">
        <v>69</v>
      </c>
      <c r="AP145" s="165" t="str">
        <f>IF(BD136="","",BD136)</f>
        <v/>
      </c>
      <c r="AQ145" s="151" t="str">
        <f t="shared" si="47"/>
        <v/>
      </c>
      <c r="AR145" s="166" t="str">
        <f>IF(BB136="","",BB136)</f>
        <v/>
      </c>
      <c r="AS145" s="459" t="str">
        <f>IF(AU142="","",AU142)</f>
        <v/>
      </c>
      <c r="AT145" s="182" t="str">
        <f>IF(BD139="","",BD139)</f>
        <v/>
      </c>
      <c r="AU145" s="151" t="str">
        <f t="shared" si="49"/>
        <v/>
      </c>
      <c r="AV145" s="166" t="str">
        <f>IF(BB139="","",BB139)</f>
        <v/>
      </c>
      <c r="AW145" s="438" t="str">
        <f>IF(AY142="","",AY142)</f>
        <v/>
      </c>
      <c r="AX145" s="166" t="str">
        <f>IF(BD142="","",BD142)</f>
        <v/>
      </c>
      <c r="AY145" s="151" t="str">
        <f t="shared" si="51"/>
        <v/>
      </c>
      <c r="AZ145" s="166" t="str">
        <f>IF(BB142="","",BB142)</f>
        <v/>
      </c>
      <c r="BA145" s="438" t="str">
        <f>IF(BC142="","",BC142)</f>
        <v/>
      </c>
      <c r="BB145" s="414"/>
      <c r="BC145" s="415"/>
      <c r="BD145" s="415"/>
      <c r="BE145" s="416"/>
      <c r="BF145" s="150"/>
      <c r="BG145" s="151" t="str">
        <f t="shared" si="45"/>
        <v/>
      </c>
      <c r="BH145" s="152"/>
      <c r="BI145" s="421"/>
      <c r="BJ145" s="297">
        <f>BO144</f>
        <v>1</v>
      </c>
      <c r="BK145" s="298" t="s">
        <v>24</v>
      </c>
      <c r="BL145" s="298">
        <f>BP144</f>
        <v>3</v>
      </c>
      <c r="BM145" s="299" t="s">
        <v>21</v>
      </c>
      <c r="BN145" s="146"/>
      <c r="BO145" s="177"/>
      <c r="BP145" s="178"/>
      <c r="BQ145" s="179"/>
      <c r="BR145" s="180"/>
      <c r="BS145" s="181"/>
      <c r="BT145" s="178"/>
      <c r="BU145" s="178"/>
      <c r="BV145" s="181"/>
    </row>
    <row r="146" spans="3:74" s="24" customFormat="1" ht="13.95" customHeight="1" x14ac:dyDescent="0.15">
      <c r="C146" s="85"/>
      <c r="D146" s="104" t="s">
        <v>186</v>
      </c>
      <c r="E146" s="119" t="s">
        <v>187</v>
      </c>
      <c r="F146" s="183">
        <f>IF(X134="","",X134)</f>
        <v>19</v>
      </c>
      <c r="G146" s="168" t="str">
        <f t="shared" si="46"/>
        <v>-</v>
      </c>
      <c r="H146" s="184">
        <f>IF(V134="","",V134)</f>
        <v>21</v>
      </c>
      <c r="I146" s="458" t="str">
        <f>IF(Y134="","",IF(Y134="○","×",IF(Y134="×","○")))</f>
        <v>○</v>
      </c>
      <c r="J146" s="185">
        <f>IF(X137="","",X137)</f>
        <v>21</v>
      </c>
      <c r="K146" s="168" t="str">
        <f t="shared" si="48"/>
        <v>-</v>
      </c>
      <c r="L146" s="184">
        <f>IF(V137="","",V137)</f>
        <v>15</v>
      </c>
      <c r="M146" s="437" t="str">
        <f>IF(Y137="","",IF(Y137="○","×",IF(Y137="×","○")))</f>
        <v>○</v>
      </c>
      <c r="N146" s="184">
        <f>IF(X140="","",X140)</f>
        <v>21</v>
      </c>
      <c r="O146" s="168" t="str">
        <f t="shared" si="50"/>
        <v>-</v>
      </c>
      <c r="P146" s="184">
        <f>IF(V140="","",V140)</f>
        <v>14</v>
      </c>
      <c r="Q146" s="437" t="str">
        <f>IF(Y140="","",IF(Y140="○","×",IF(Y140="×","○")))</f>
        <v>○</v>
      </c>
      <c r="R146" s="185">
        <f>IF(X143="","",X143)</f>
        <v>21</v>
      </c>
      <c r="S146" s="168" t="str">
        <f>IF(R146="","","-")</f>
        <v>-</v>
      </c>
      <c r="T146" s="184">
        <f>IF(V143="","",V143)</f>
        <v>4</v>
      </c>
      <c r="U146" s="437" t="str">
        <f>IF(Y143="","",IF(Y143="○","×",IF(Y143="×","○")))</f>
        <v>○</v>
      </c>
      <c r="V146" s="411"/>
      <c r="W146" s="412"/>
      <c r="X146" s="412"/>
      <c r="Y146" s="413"/>
      <c r="Z146" s="372" t="s">
        <v>335</v>
      </c>
      <c r="AA146" s="373"/>
      <c r="AB146" s="373"/>
      <c r="AC146" s="374"/>
      <c r="AD146" s="146"/>
      <c r="AE146" s="155"/>
      <c r="AF146" s="156"/>
      <c r="AG146" s="157"/>
      <c r="AH146" s="158"/>
      <c r="AI146" s="159"/>
      <c r="AJ146" s="156"/>
      <c r="AK146" s="156"/>
      <c r="AL146" s="159"/>
      <c r="AM146" s="25"/>
      <c r="AN146" s="104" t="s">
        <v>192</v>
      </c>
      <c r="AO146" s="116" t="s">
        <v>158</v>
      </c>
      <c r="AP146" s="183">
        <f>IF(BH134="","",BH134)</f>
        <v>21</v>
      </c>
      <c r="AQ146" s="168" t="str">
        <f t="shared" si="47"/>
        <v>-</v>
      </c>
      <c r="AR146" s="184">
        <f>IF(BF134="","",BF134)</f>
        <v>16</v>
      </c>
      <c r="AS146" s="458" t="str">
        <f>IF(BI134="","",IF(BI134="○","×",IF(BI134="×","○")))</f>
        <v>○</v>
      </c>
      <c r="AT146" s="185">
        <f>IF(BH137="","",BH137)</f>
        <v>17</v>
      </c>
      <c r="AU146" s="168" t="str">
        <f t="shared" si="49"/>
        <v>-</v>
      </c>
      <c r="AV146" s="184">
        <f>IF(BF137="","",BF137)</f>
        <v>21</v>
      </c>
      <c r="AW146" s="437" t="str">
        <f>IF(BI137="","",IF(BI137="○","×",IF(BI137="×","○")))</f>
        <v>×</v>
      </c>
      <c r="AX146" s="184">
        <f>IF(BH140="","",BH140)</f>
        <v>21</v>
      </c>
      <c r="AY146" s="168" t="str">
        <f t="shared" si="51"/>
        <v>-</v>
      </c>
      <c r="AZ146" s="184">
        <f>IF(BF140="","",BF140)</f>
        <v>9</v>
      </c>
      <c r="BA146" s="437" t="str">
        <f>IF(BI140="","",IF(BI140="○","×",IF(BI140="×","○")))</f>
        <v>○</v>
      </c>
      <c r="BB146" s="185">
        <f>IF(BH143="","",BH143)</f>
        <v>21</v>
      </c>
      <c r="BC146" s="168" t="str">
        <f>IF(BB146="","","-")</f>
        <v>-</v>
      </c>
      <c r="BD146" s="184">
        <f>IF(BF143="","",BF143)</f>
        <v>9</v>
      </c>
      <c r="BE146" s="437" t="str">
        <f>IF(BI143="","",IF(BI143="○","×",IF(BI143="×","○")))</f>
        <v>○</v>
      </c>
      <c r="BF146" s="411"/>
      <c r="BG146" s="412"/>
      <c r="BH146" s="412"/>
      <c r="BI146" s="413"/>
      <c r="BJ146" s="372" t="s">
        <v>338</v>
      </c>
      <c r="BK146" s="373"/>
      <c r="BL146" s="373"/>
      <c r="BM146" s="374"/>
      <c r="BN146" s="146"/>
      <c r="BO146" s="155"/>
      <c r="BP146" s="156"/>
      <c r="BQ146" s="157"/>
      <c r="BR146" s="158"/>
      <c r="BS146" s="159"/>
      <c r="BT146" s="156"/>
      <c r="BU146" s="156"/>
      <c r="BV146" s="159"/>
    </row>
    <row r="147" spans="3:74" s="24" customFormat="1" ht="13.95" customHeight="1" x14ac:dyDescent="0.15">
      <c r="D147" s="101" t="s">
        <v>188</v>
      </c>
      <c r="E147" s="113" t="s">
        <v>187</v>
      </c>
      <c r="F147" s="165">
        <f>IF(X135="","",X135)</f>
        <v>21</v>
      </c>
      <c r="G147" s="151" t="str">
        <f t="shared" si="46"/>
        <v>-</v>
      </c>
      <c r="H147" s="166">
        <f>IF(V135="","",V135)</f>
        <v>10</v>
      </c>
      <c r="I147" s="459" t="str">
        <f>IF(K138="","",K138)</f>
        <v/>
      </c>
      <c r="J147" s="182">
        <f>IF(X138="","",X138)</f>
        <v>21</v>
      </c>
      <c r="K147" s="151" t="str">
        <f t="shared" si="48"/>
        <v>-</v>
      </c>
      <c r="L147" s="166">
        <f>IF(V138="","",V138)</f>
        <v>9</v>
      </c>
      <c r="M147" s="438" t="str">
        <f>IF(O144="","",O144)</f>
        <v>-</v>
      </c>
      <c r="N147" s="166">
        <f>IF(X141="","",X141)</f>
        <v>21</v>
      </c>
      <c r="O147" s="151" t="str">
        <f t="shared" si="50"/>
        <v>-</v>
      </c>
      <c r="P147" s="166">
        <f>IF(V141="","",V141)</f>
        <v>6</v>
      </c>
      <c r="Q147" s="438" t="str">
        <f>IF(S144="","",S144)</f>
        <v/>
      </c>
      <c r="R147" s="182">
        <f>IF(X144="","",X144)</f>
        <v>21</v>
      </c>
      <c r="S147" s="151" t="str">
        <f>IF(R147="","","-")</f>
        <v>-</v>
      </c>
      <c r="T147" s="166">
        <f>IF(V144="","",V144)</f>
        <v>8</v>
      </c>
      <c r="U147" s="438" t="str">
        <f>IF(W144="","",W144)</f>
        <v>-</v>
      </c>
      <c r="V147" s="414"/>
      <c r="W147" s="415"/>
      <c r="X147" s="415"/>
      <c r="Y147" s="416"/>
      <c r="Z147" s="375"/>
      <c r="AA147" s="376"/>
      <c r="AB147" s="376"/>
      <c r="AC147" s="377"/>
      <c r="AD147" s="146"/>
      <c r="AE147" s="155">
        <f>COUNTIF(F146:Y148,"○")</f>
        <v>4</v>
      </c>
      <c r="AF147" s="156">
        <f>COUNTIF(F146:Y148,"×")</f>
        <v>0</v>
      </c>
      <c r="AG147" s="157">
        <f>(IF((F146&gt;H146),1,0))+(IF((F147&gt;H147),1,0))+(IF((F148&gt;H148),1,0))+(IF((J146&gt;L146),1,0))+(IF((J147&gt;L147),1,0))+(IF((J148&gt;L148),1,0))+(IF((N146&gt;P146),1,0))+(IF((N147&gt;P147),1,0))+(IF((N148&gt;P148),1,0))+(IF((R146&gt;T146),1,0))+(IF((R147&gt;T147),1,0))+(IF((R148&gt;T148),1,0))+(IF((V146&gt;X146),1,0))+(IF((V147&gt;X147),1,0))+(IF((V148&gt;X148),1,0))</f>
        <v>8</v>
      </c>
      <c r="AH147" s="158">
        <f>(IF((F146&lt;H146),1,0))+(IF((F147&lt;H147),1,0))+(IF((F148&lt;H148),1,0))+(IF((J146&lt;L146),1,0))+(IF((J147&lt;L147),1,0))+(IF((J148&lt;L148),1,0))+(IF((N146&lt;P146),1,0))+(IF((N147&lt;P147),1,0))+(IF((N148&lt;P148),1,0))+(IF((R146&lt;T146),1,0))+(IF((R147&lt;T147),1,0))+(IF((R148&lt;T148),1,0))+(IF((V146&lt;X146),1,0))+(IF((V147&lt;X147),1,0))+(IF((V148&lt;X148),1,0))</f>
        <v>1</v>
      </c>
      <c r="AI147" s="161">
        <f>AG147-AH147</f>
        <v>7</v>
      </c>
      <c r="AJ147" s="156">
        <f>SUM(F146:F148,J146:J148,N146:N148,R146:R148,V146:V148)</f>
        <v>187</v>
      </c>
      <c r="AK147" s="156">
        <f>SUM(H146:H148,L146:L148,P146:P148,T146:T148,X146:X148)</f>
        <v>89</v>
      </c>
      <c r="AL147" s="159">
        <f>AJ147-AK147</f>
        <v>98</v>
      </c>
      <c r="AM147" s="25"/>
      <c r="AN147" s="101" t="s">
        <v>193</v>
      </c>
      <c r="AO147" s="113" t="s">
        <v>158</v>
      </c>
      <c r="AP147" s="165">
        <f>IF(BH135="","",BH135)</f>
        <v>21</v>
      </c>
      <c r="AQ147" s="151" t="str">
        <f t="shared" si="47"/>
        <v>-</v>
      </c>
      <c r="AR147" s="166">
        <f>IF(BF135="","",BF135)</f>
        <v>13</v>
      </c>
      <c r="AS147" s="459" t="str">
        <f>IF(AU138="","",AU138)</f>
        <v/>
      </c>
      <c r="AT147" s="182">
        <f>IF(BH138="","",BH138)</f>
        <v>11</v>
      </c>
      <c r="AU147" s="151" t="str">
        <f t="shared" si="49"/>
        <v>-</v>
      </c>
      <c r="AV147" s="166">
        <f>IF(BF138="","",BF138)</f>
        <v>21</v>
      </c>
      <c r="AW147" s="438" t="str">
        <f>IF(AY144="","",AY144)</f>
        <v>-</v>
      </c>
      <c r="AX147" s="166">
        <f>IF(BH141="","",BH141)</f>
        <v>21</v>
      </c>
      <c r="AY147" s="151" t="str">
        <f t="shared" si="51"/>
        <v>-</v>
      </c>
      <c r="AZ147" s="166">
        <f>IF(BF141="","",BF141)</f>
        <v>14</v>
      </c>
      <c r="BA147" s="438" t="str">
        <f>IF(BC144="","",BC144)</f>
        <v/>
      </c>
      <c r="BB147" s="182">
        <f>IF(BH144="","",BH144)</f>
        <v>21</v>
      </c>
      <c r="BC147" s="151" t="str">
        <f>IF(BB147="","","-")</f>
        <v>-</v>
      </c>
      <c r="BD147" s="166">
        <f>IF(BF144="","",BF144)</f>
        <v>9</v>
      </c>
      <c r="BE147" s="438" t="str">
        <f>IF(BG144="","",BG144)</f>
        <v>-</v>
      </c>
      <c r="BF147" s="414"/>
      <c r="BG147" s="415"/>
      <c r="BH147" s="415"/>
      <c r="BI147" s="416"/>
      <c r="BJ147" s="375"/>
      <c r="BK147" s="376"/>
      <c r="BL147" s="376"/>
      <c r="BM147" s="377"/>
      <c r="BN147" s="146"/>
      <c r="BO147" s="155">
        <f>COUNTIF(AP146:BI148,"○")</f>
        <v>3</v>
      </c>
      <c r="BP147" s="156">
        <f>COUNTIF(AP146:BI148,"×")</f>
        <v>1</v>
      </c>
      <c r="BQ147" s="157">
        <f>(IF((AP146&gt;AR146),1,0))+(IF((AP147&gt;AR147),1,0))+(IF((AP148&gt;AR148),1,0))+(IF((AT146&gt;AV146),1,0))+(IF((AT147&gt;AV147),1,0))+(IF((AT148&gt;AV148),1,0))+(IF((AX146&gt;AZ146),1,0))+(IF((AX147&gt;AZ147),1,0))+(IF((AX148&gt;AZ148),1,0))+(IF((BB146&gt;BD146),1,0))+(IF((BB147&gt;BD147),1,0))+(IF((BB148&gt;BD148),1,0))+(IF((BF146&gt;BH146),1,0))+(IF((BF147&gt;BH147),1,0))+(IF((BF148&gt;BH148),1,0))</f>
        <v>6</v>
      </c>
      <c r="BR147" s="158">
        <f>(IF((AP146&lt;AR146),1,0))+(IF((AP147&lt;AR147),1,0))+(IF((AP148&lt;AR148),1,0))+(IF((AT146&lt;AV146),1,0))+(IF((AT147&lt;AV147),1,0))+(IF((AT148&lt;AV148),1,0))+(IF((AX146&lt;AZ146),1,0))+(IF((AX147&lt;AZ147),1,0))+(IF((AX148&lt;AZ148),1,0))+(IF((BB146&lt;BD146),1,0))+(IF((BB147&lt;BD147),1,0))+(IF((BB148&lt;BD148),1,0))+(IF((BF146&lt;BH146),1,0))+(IF((BF147&lt;BH147),1,0))+(IF((BF148&lt;BH148),1,0))</f>
        <v>2</v>
      </c>
      <c r="BS147" s="161">
        <f>BQ147-BR147</f>
        <v>4</v>
      </c>
      <c r="BT147" s="156">
        <f>SUM(AP146:AP148,AT146:AT148,AX146:AX148,BB146:BB148,BF146:BF148)</f>
        <v>154</v>
      </c>
      <c r="BU147" s="156">
        <f>SUM(AR146:AR148,AV146:AV148,AZ146:AZ148,BD146:BD148,BH146:BH148)</f>
        <v>112</v>
      </c>
      <c r="BV147" s="159">
        <f>BT147-BU147</f>
        <v>42</v>
      </c>
    </row>
    <row r="148" spans="3:74" s="24" customFormat="1" ht="13.95" customHeight="1" thickBot="1" x14ac:dyDescent="0.2">
      <c r="D148" s="109"/>
      <c r="E148" s="118" t="s">
        <v>96</v>
      </c>
      <c r="F148" s="186">
        <f>IF(X136="","",X136)</f>
        <v>21</v>
      </c>
      <c r="G148" s="187" t="str">
        <f t="shared" si="46"/>
        <v>-</v>
      </c>
      <c r="H148" s="188">
        <f>IF(V136="","",V136)</f>
        <v>2</v>
      </c>
      <c r="I148" s="463" t="str">
        <f>IF(K139="","",K139)</f>
        <v/>
      </c>
      <c r="J148" s="189" t="str">
        <f>IF(X139="","",X139)</f>
        <v/>
      </c>
      <c r="K148" s="187" t="str">
        <f t="shared" si="48"/>
        <v/>
      </c>
      <c r="L148" s="188" t="str">
        <f>IF(V139="","",V139)</f>
        <v/>
      </c>
      <c r="M148" s="439" t="str">
        <f>IF(O145="","",O145)</f>
        <v/>
      </c>
      <c r="N148" s="188" t="str">
        <f>IF(X142="","",X142)</f>
        <v/>
      </c>
      <c r="O148" s="187" t="str">
        <f t="shared" si="50"/>
        <v/>
      </c>
      <c r="P148" s="188" t="str">
        <f>IF(V142="","",V142)</f>
        <v/>
      </c>
      <c r="Q148" s="439" t="str">
        <f>IF(S145="","",S145)</f>
        <v/>
      </c>
      <c r="R148" s="189" t="str">
        <f>IF(X145="","",X145)</f>
        <v/>
      </c>
      <c r="S148" s="187" t="str">
        <f>IF(R148="","","-")</f>
        <v/>
      </c>
      <c r="T148" s="188" t="str">
        <f>IF(V145="","",V145)</f>
        <v/>
      </c>
      <c r="U148" s="439" t="str">
        <f>IF(W145="","",W145)</f>
        <v/>
      </c>
      <c r="V148" s="417"/>
      <c r="W148" s="418"/>
      <c r="X148" s="418"/>
      <c r="Y148" s="419"/>
      <c r="Z148" s="300">
        <f>AE147</f>
        <v>4</v>
      </c>
      <c r="AA148" s="301" t="s">
        <v>24</v>
      </c>
      <c r="AB148" s="301">
        <f>AF147</f>
        <v>0</v>
      </c>
      <c r="AC148" s="302" t="s">
        <v>21</v>
      </c>
      <c r="AD148" s="146"/>
      <c r="AE148" s="177"/>
      <c r="AF148" s="178"/>
      <c r="AG148" s="179"/>
      <c r="AH148" s="180"/>
      <c r="AI148" s="181"/>
      <c r="AJ148" s="178"/>
      <c r="AK148" s="178"/>
      <c r="AL148" s="181"/>
      <c r="AM148" s="25"/>
      <c r="AN148" s="109"/>
      <c r="AO148" s="118" t="s">
        <v>87</v>
      </c>
      <c r="AP148" s="186" t="str">
        <f>IF(BH136="","",BH136)</f>
        <v/>
      </c>
      <c r="AQ148" s="187" t="str">
        <f t="shared" si="47"/>
        <v/>
      </c>
      <c r="AR148" s="188" t="str">
        <f>IF(BF136="","",BF136)</f>
        <v/>
      </c>
      <c r="AS148" s="463" t="str">
        <f>IF(AU139="","",AU139)</f>
        <v/>
      </c>
      <c r="AT148" s="189" t="str">
        <f>IF(BH139="","",BH139)</f>
        <v/>
      </c>
      <c r="AU148" s="187" t="str">
        <f t="shared" si="49"/>
        <v/>
      </c>
      <c r="AV148" s="188" t="str">
        <f>IF(BF139="","",BF139)</f>
        <v/>
      </c>
      <c r="AW148" s="439" t="str">
        <f>IF(AY145="","",AY145)</f>
        <v/>
      </c>
      <c r="AX148" s="188" t="str">
        <f>IF(BH142="","",BH142)</f>
        <v/>
      </c>
      <c r="AY148" s="187" t="str">
        <f t="shared" si="51"/>
        <v/>
      </c>
      <c r="AZ148" s="188" t="str">
        <f>IF(BF142="","",BF142)</f>
        <v/>
      </c>
      <c r="BA148" s="439" t="str">
        <f>IF(BC145="","",BC145)</f>
        <v/>
      </c>
      <c r="BB148" s="189" t="str">
        <f>IF(BH145="","",BH145)</f>
        <v/>
      </c>
      <c r="BC148" s="187" t="str">
        <f>IF(BB148="","","-")</f>
        <v/>
      </c>
      <c r="BD148" s="188" t="str">
        <f>IF(BF145="","",BF145)</f>
        <v/>
      </c>
      <c r="BE148" s="439" t="str">
        <f>IF(BG145="","",BG145)</f>
        <v/>
      </c>
      <c r="BF148" s="417"/>
      <c r="BG148" s="418"/>
      <c r="BH148" s="418"/>
      <c r="BI148" s="419"/>
      <c r="BJ148" s="300">
        <f>BO147</f>
        <v>3</v>
      </c>
      <c r="BK148" s="301" t="s">
        <v>24</v>
      </c>
      <c r="BL148" s="301">
        <f>BP147</f>
        <v>1</v>
      </c>
      <c r="BM148" s="302" t="s">
        <v>21</v>
      </c>
      <c r="BN148" s="146"/>
      <c r="BO148" s="177"/>
      <c r="BP148" s="178"/>
      <c r="BQ148" s="179"/>
      <c r="BR148" s="180"/>
      <c r="BS148" s="181"/>
      <c r="BT148" s="178"/>
      <c r="BU148" s="178"/>
      <c r="BV148" s="181"/>
    </row>
    <row r="149" spans="3:74" s="24" customFormat="1" ht="12" customHeight="1" thickBot="1" x14ac:dyDescent="0.25">
      <c r="D149" s="52"/>
      <c r="E149" s="39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50"/>
      <c r="W149" s="50"/>
      <c r="X149" s="50"/>
      <c r="Y149" s="50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52"/>
      <c r="AO149" s="39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50"/>
      <c r="BG149" s="50"/>
      <c r="BH149" s="50"/>
      <c r="BI149" s="50"/>
      <c r="BJ149" s="25"/>
      <c r="BK149" s="25"/>
      <c r="BL149" s="25"/>
      <c r="BM149" s="25"/>
    </row>
    <row r="150" spans="3:74" s="24" customFormat="1" ht="12" customHeight="1" x14ac:dyDescent="0.15">
      <c r="D150" s="442" t="s">
        <v>34</v>
      </c>
      <c r="E150" s="443"/>
      <c r="F150" s="446" t="str">
        <f>D152</f>
        <v>本川洋治</v>
      </c>
      <c r="G150" s="447"/>
      <c r="H150" s="447"/>
      <c r="I150" s="448"/>
      <c r="J150" s="449" t="str">
        <f>D155</f>
        <v>高石直也</v>
      </c>
      <c r="K150" s="447"/>
      <c r="L150" s="447"/>
      <c r="M150" s="448"/>
      <c r="N150" s="449" t="str">
        <f>D158</f>
        <v>石川　蒼</v>
      </c>
      <c r="O150" s="447"/>
      <c r="P150" s="447"/>
      <c r="Q150" s="448"/>
      <c r="R150" s="449" t="str">
        <f>D161</f>
        <v>飛鷹勇太</v>
      </c>
      <c r="S150" s="447"/>
      <c r="T150" s="447"/>
      <c r="U150" s="490"/>
      <c r="V150" s="378" t="s">
        <v>15</v>
      </c>
      <c r="W150" s="379"/>
      <c r="X150" s="379"/>
      <c r="Y150" s="380"/>
      <c r="Z150" s="193"/>
      <c r="AA150" s="401" t="s">
        <v>17</v>
      </c>
      <c r="AB150" s="402"/>
      <c r="AC150" s="401" t="s">
        <v>18</v>
      </c>
      <c r="AD150" s="403"/>
      <c r="AE150" s="402"/>
      <c r="AF150" s="404" t="s">
        <v>19</v>
      </c>
      <c r="AG150" s="405"/>
      <c r="AH150" s="406"/>
      <c r="AI150" s="25"/>
      <c r="AJ150" s="25"/>
      <c r="AK150" s="25"/>
      <c r="AL150" s="25"/>
      <c r="AM150" s="25"/>
      <c r="AN150" s="442" t="s">
        <v>172</v>
      </c>
      <c r="AO150" s="443"/>
      <c r="AP150" s="446" t="str">
        <f>AN152</f>
        <v>藤田雄三</v>
      </c>
      <c r="AQ150" s="447"/>
      <c r="AR150" s="447"/>
      <c r="AS150" s="448"/>
      <c r="AT150" s="449" t="str">
        <f>AN155</f>
        <v>鴨田雅斗</v>
      </c>
      <c r="AU150" s="447"/>
      <c r="AV150" s="447"/>
      <c r="AW150" s="448"/>
      <c r="AX150" s="449" t="str">
        <f>AN158</f>
        <v>西原輝一</v>
      </c>
      <c r="AY150" s="447"/>
      <c r="AZ150" s="447"/>
      <c r="BA150" s="448"/>
      <c r="BB150" s="449" t="str">
        <f>AN161</f>
        <v>花岡翔也</v>
      </c>
      <c r="BC150" s="447"/>
      <c r="BD150" s="447"/>
      <c r="BE150" s="490"/>
      <c r="BF150" s="378" t="s">
        <v>15</v>
      </c>
      <c r="BG150" s="379"/>
      <c r="BH150" s="379"/>
      <c r="BI150" s="380"/>
      <c r="BJ150" s="193"/>
      <c r="BK150" s="401" t="s">
        <v>17</v>
      </c>
      <c r="BL150" s="402"/>
      <c r="BM150" s="401" t="s">
        <v>18</v>
      </c>
      <c r="BN150" s="403"/>
      <c r="BO150" s="402"/>
      <c r="BP150" s="404" t="s">
        <v>19</v>
      </c>
      <c r="BQ150" s="405"/>
      <c r="BR150" s="406"/>
    </row>
    <row r="151" spans="3:74" s="24" customFormat="1" ht="12" customHeight="1" thickBot="1" x14ac:dyDescent="0.2">
      <c r="D151" s="444"/>
      <c r="E151" s="445"/>
      <c r="F151" s="440" t="str">
        <f>D153</f>
        <v>漆原和哉</v>
      </c>
      <c r="G151" s="370"/>
      <c r="H151" s="370"/>
      <c r="I151" s="371"/>
      <c r="J151" s="369" t="str">
        <f>D156</f>
        <v>田中秀仁</v>
      </c>
      <c r="K151" s="370"/>
      <c r="L151" s="370"/>
      <c r="M151" s="371"/>
      <c r="N151" s="369" t="str">
        <f>D159</f>
        <v>米岡空良</v>
      </c>
      <c r="O151" s="370"/>
      <c r="P151" s="370"/>
      <c r="Q151" s="371"/>
      <c r="R151" s="369" t="str">
        <f>D162</f>
        <v>高橋幸弥</v>
      </c>
      <c r="S151" s="370"/>
      <c r="T151" s="370"/>
      <c r="U151" s="441"/>
      <c r="V151" s="407" t="s">
        <v>16</v>
      </c>
      <c r="W151" s="408"/>
      <c r="X151" s="408"/>
      <c r="Y151" s="409"/>
      <c r="Z151" s="193"/>
      <c r="AA151" s="147" t="s">
        <v>20</v>
      </c>
      <c r="AB151" s="148" t="s">
        <v>21</v>
      </c>
      <c r="AC151" s="147" t="s">
        <v>14</v>
      </c>
      <c r="AD151" s="148" t="s">
        <v>22</v>
      </c>
      <c r="AE151" s="149" t="s">
        <v>23</v>
      </c>
      <c r="AF151" s="148" t="s">
        <v>14</v>
      </c>
      <c r="AG151" s="148" t="s">
        <v>22</v>
      </c>
      <c r="AH151" s="149" t="s">
        <v>23</v>
      </c>
      <c r="AI151" s="25"/>
      <c r="AJ151" s="25"/>
      <c r="AK151" s="25"/>
      <c r="AL151" s="25"/>
      <c r="AM151" s="25"/>
      <c r="AN151" s="444"/>
      <c r="AO151" s="445"/>
      <c r="AP151" s="440" t="str">
        <f>AN153</f>
        <v>上田優介</v>
      </c>
      <c r="AQ151" s="370"/>
      <c r="AR151" s="370"/>
      <c r="AS151" s="371"/>
      <c r="AT151" s="369" t="str">
        <f>AN156</f>
        <v>近藤靖宏</v>
      </c>
      <c r="AU151" s="370"/>
      <c r="AV151" s="370"/>
      <c r="AW151" s="371"/>
      <c r="AX151" s="369" t="str">
        <f>AN159</f>
        <v>白川宏範</v>
      </c>
      <c r="AY151" s="370"/>
      <c r="AZ151" s="370"/>
      <c r="BA151" s="371"/>
      <c r="BB151" s="369" t="str">
        <f>AN162</f>
        <v>片岡大和</v>
      </c>
      <c r="BC151" s="370"/>
      <c r="BD151" s="370"/>
      <c r="BE151" s="441"/>
      <c r="BF151" s="407" t="s">
        <v>16</v>
      </c>
      <c r="BG151" s="408"/>
      <c r="BH151" s="408"/>
      <c r="BI151" s="409"/>
      <c r="BJ151" s="193"/>
      <c r="BK151" s="147" t="s">
        <v>20</v>
      </c>
      <c r="BL151" s="148" t="s">
        <v>21</v>
      </c>
      <c r="BM151" s="147" t="s">
        <v>14</v>
      </c>
      <c r="BN151" s="148" t="s">
        <v>22</v>
      </c>
      <c r="BO151" s="149" t="s">
        <v>23</v>
      </c>
      <c r="BP151" s="148" t="s">
        <v>14</v>
      </c>
      <c r="BQ151" s="148" t="s">
        <v>22</v>
      </c>
      <c r="BR151" s="149" t="s">
        <v>23</v>
      </c>
    </row>
    <row r="152" spans="3:74" s="24" customFormat="1" ht="13.95" customHeight="1" x14ac:dyDescent="0.15">
      <c r="D152" s="99" t="s">
        <v>203</v>
      </c>
      <c r="E152" s="112" t="s">
        <v>204</v>
      </c>
      <c r="F152" s="491"/>
      <c r="G152" s="492"/>
      <c r="H152" s="492"/>
      <c r="I152" s="493"/>
      <c r="J152" s="1">
        <v>20</v>
      </c>
      <c r="K152" s="2" t="str">
        <f>IF(J152="","","-")</f>
        <v>-</v>
      </c>
      <c r="L152" s="3">
        <v>22</v>
      </c>
      <c r="M152" s="450" t="str">
        <f>IF(J152&lt;&gt;"",IF(J152&gt;L152,IF(J153&gt;L153,"○",IF(J154&gt;L154,"○","×")),IF(J153&gt;L153,IF(J154&gt;L154,"○","×"),"×")),"")</f>
        <v>○</v>
      </c>
      <c r="N152" s="1">
        <v>21</v>
      </c>
      <c r="O152" s="4" t="str">
        <f t="shared" ref="O152:O157" si="52">IF(N152="","","-")</f>
        <v>-</v>
      </c>
      <c r="P152" s="5">
        <v>7</v>
      </c>
      <c r="Q152" s="450" t="str">
        <f>IF(N152&lt;&gt;"",IF(N152&gt;P152,IF(N153&gt;P153,"○",IF(N154&gt;P154,"○","×")),IF(N153&gt;P153,IF(N154&gt;P154,"○","×"),"×")),"")</f>
        <v>○</v>
      </c>
      <c r="R152" s="6">
        <v>21</v>
      </c>
      <c r="S152" s="4" t="str">
        <f t="shared" ref="S152:S160" si="53">IF(R152="","","-")</f>
        <v>-</v>
      </c>
      <c r="T152" s="3">
        <v>11</v>
      </c>
      <c r="U152" s="398" t="str">
        <f>IF(R152&lt;&gt;"",IF(R152&gt;T152,IF(R153&gt;T153,"○",IF(R154&gt;T154,"○","×")),IF(R153&gt;T153,IF(R154&gt;T154,"○","×"),"×")),"")</f>
        <v>○</v>
      </c>
      <c r="V152" s="381" t="s">
        <v>330</v>
      </c>
      <c r="W152" s="382"/>
      <c r="X152" s="382"/>
      <c r="Y152" s="383"/>
      <c r="Z152" s="192"/>
      <c r="AA152" s="194"/>
      <c r="AB152" s="195"/>
      <c r="AC152" s="190"/>
      <c r="AD152" s="191"/>
      <c r="AE152" s="196"/>
      <c r="AF152" s="195"/>
      <c r="AG152" s="195"/>
      <c r="AH152" s="197"/>
      <c r="AI152" s="25"/>
      <c r="AJ152" s="25"/>
      <c r="AK152" s="25"/>
      <c r="AL152" s="25"/>
      <c r="AM152" s="25"/>
      <c r="AN152" s="99" t="s">
        <v>184</v>
      </c>
      <c r="AO152" s="112" t="s">
        <v>84</v>
      </c>
      <c r="AP152" s="491"/>
      <c r="AQ152" s="492"/>
      <c r="AR152" s="492"/>
      <c r="AS152" s="493"/>
      <c r="AT152" s="1">
        <v>21</v>
      </c>
      <c r="AU152" s="2" t="str">
        <f>IF(AT152="","","-")</f>
        <v>-</v>
      </c>
      <c r="AV152" s="3">
        <v>11</v>
      </c>
      <c r="AW152" s="450" t="str">
        <f>IF(AT152&lt;&gt;"",IF(AT152&gt;AV152,IF(AT153&gt;AV153,"○",IF(AT154&gt;AV154,"○","×")),IF(AT153&gt;AV153,IF(AT154&gt;AV154,"○","×"),"×")),"")</f>
        <v>○</v>
      </c>
      <c r="AX152" s="1">
        <v>9</v>
      </c>
      <c r="AY152" s="4" t="str">
        <f t="shared" ref="AY152:AY157" si="54">IF(AX152="","","-")</f>
        <v>-</v>
      </c>
      <c r="AZ152" s="5">
        <v>21</v>
      </c>
      <c r="BA152" s="450" t="str">
        <f>IF(AX152&lt;&gt;"",IF(AX152&gt;AZ152,IF(AX153&gt;AZ153,"○",IF(AX154&gt;AZ154,"○","×")),IF(AX153&gt;AZ153,IF(AX154&gt;AZ154,"○","×"),"×")),"")</f>
        <v>×</v>
      </c>
      <c r="BB152" s="6">
        <v>21</v>
      </c>
      <c r="BC152" s="4" t="str">
        <f t="shared" ref="BC152:BC160" si="55">IF(BB152="","","-")</f>
        <v>-</v>
      </c>
      <c r="BD152" s="3">
        <v>10</v>
      </c>
      <c r="BE152" s="398" t="str">
        <f>IF(BB152&lt;&gt;"",IF(BB152&gt;BD152,IF(BB153&gt;BD153,"○",IF(BB154&gt;BD154,"○","×")),IF(BB153&gt;BD153,IF(BB154&gt;BD154,"○","×"),"×")),"")</f>
        <v>○</v>
      </c>
      <c r="BF152" s="381" t="s">
        <v>334</v>
      </c>
      <c r="BG152" s="382"/>
      <c r="BH152" s="382"/>
      <c r="BI152" s="383"/>
      <c r="BJ152" s="192"/>
      <c r="BK152" s="194"/>
      <c r="BL152" s="195"/>
      <c r="BM152" s="190"/>
      <c r="BN152" s="191"/>
      <c r="BO152" s="196"/>
      <c r="BP152" s="195"/>
      <c r="BQ152" s="195"/>
      <c r="BR152" s="197"/>
    </row>
    <row r="153" spans="3:74" s="24" customFormat="1" ht="13.95" customHeight="1" x14ac:dyDescent="0.15">
      <c r="D153" s="101" t="s">
        <v>205</v>
      </c>
      <c r="E153" s="113" t="s">
        <v>42</v>
      </c>
      <c r="F153" s="494"/>
      <c r="G153" s="393"/>
      <c r="H153" s="393"/>
      <c r="I153" s="495"/>
      <c r="J153" s="1">
        <v>21</v>
      </c>
      <c r="K153" s="2" t="str">
        <f>IF(J153="","","-")</f>
        <v>-</v>
      </c>
      <c r="L153" s="7">
        <v>19</v>
      </c>
      <c r="M153" s="451"/>
      <c r="N153" s="1">
        <v>21</v>
      </c>
      <c r="O153" s="2" t="str">
        <f t="shared" si="52"/>
        <v>-</v>
      </c>
      <c r="P153" s="3">
        <v>7</v>
      </c>
      <c r="Q153" s="451"/>
      <c r="R153" s="1">
        <v>21</v>
      </c>
      <c r="S153" s="2" t="str">
        <f t="shared" si="53"/>
        <v>-</v>
      </c>
      <c r="T153" s="3">
        <v>8</v>
      </c>
      <c r="U153" s="384"/>
      <c r="V153" s="375"/>
      <c r="W153" s="376"/>
      <c r="X153" s="376"/>
      <c r="Y153" s="377"/>
      <c r="Z153" s="192"/>
      <c r="AA153" s="194">
        <f>COUNTIF(F152:U154,"○")</f>
        <v>3</v>
      </c>
      <c r="AB153" s="195">
        <f>COUNTIF(F152:U154,"×")</f>
        <v>0</v>
      </c>
      <c r="AC153" s="198">
        <f>(IF((F152&gt;H152),1,0))+(IF((F153&gt;H153),1,0))+(IF((F154&gt;H154),1,0))+(IF((J152&gt;L152),1,0))+(IF((J153&gt;L153),1,0))+(IF((J154&gt;L154),1,0))+(IF((N152&gt;P152),1,0))+(IF((N153&gt;P153),1,0))+(IF((N154&gt;P154),1,0))+(IF((R152&gt;T152),1,0))+(IF((R153&gt;T153),1,0))+(IF((R154&gt;T154),1,0))</f>
        <v>6</v>
      </c>
      <c r="AD153" s="199">
        <f>(IF((F152&lt;H152),1,0))+(IF((F153&lt;H153),1,0))+(IF((F154&lt;H154),1,0))+(IF((J152&lt;L152),1,0))+(IF((J153&lt;L153),1,0))+(IF((J154&lt;L154),1,0))+(IF((N152&lt;P152),1,0))+(IF((N153&lt;P153),1,0))+(IF((N154&lt;P154),1,0))+(IF((R152&lt;T152),1,0))+(IF((R153&lt;T153),1,0))+(IF((R154&lt;T154),1,0))</f>
        <v>1</v>
      </c>
      <c r="AE153" s="200">
        <f>AC153-AD153</f>
        <v>5</v>
      </c>
      <c r="AF153" s="195">
        <f>SUM(F152:F154,J152:J154,N152:N154,R152:R154)</f>
        <v>146</v>
      </c>
      <c r="AG153" s="195">
        <f>SUM(H152:H154,L152:L154,P152:P154,T152:T154)</f>
        <v>91</v>
      </c>
      <c r="AH153" s="197">
        <f>AF153-AG153</f>
        <v>55</v>
      </c>
      <c r="AI153" s="25"/>
      <c r="AJ153" s="25"/>
      <c r="AK153" s="25"/>
      <c r="AL153" s="25"/>
      <c r="AM153" s="25"/>
      <c r="AN153" s="101" t="s">
        <v>185</v>
      </c>
      <c r="AO153" s="113" t="s">
        <v>84</v>
      </c>
      <c r="AP153" s="494"/>
      <c r="AQ153" s="393"/>
      <c r="AR153" s="393"/>
      <c r="AS153" s="495"/>
      <c r="AT153" s="1">
        <v>21</v>
      </c>
      <c r="AU153" s="2" t="str">
        <f>IF(AT153="","","-")</f>
        <v>-</v>
      </c>
      <c r="AV153" s="7">
        <v>3</v>
      </c>
      <c r="AW153" s="451"/>
      <c r="AX153" s="1">
        <v>17</v>
      </c>
      <c r="AY153" s="2" t="str">
        <f t="shared" si="54"/>
        <v>-</v>
      </c>
      <c r="AZ153" s="3">
        <v>21</v>
      </c>
      <c r="BA153" s="451"/>
      <c r="BB153" s="1">
        <v>21</v>
      </c>
      <c r="BC153" s="2" t="str">
        <f t="shared" si="55"/>
        <v>-</v>
      </c>
      <c r="BD153" s="3">
        <v>12</v>
      </c>
      <c r="BE153" s="384"/>
      <c r="BF153" s="375"/>
      <c r="BG153" s="376"/>
      <c r="BH153" s="376"/>
      <c r="BI153" s="377"/>
      <c r="BJ153" s="192"/>
      <c r="BK153" s="194">
        <f>COUNTIF(AP152:BE154,"○")</f>
        <v>2</v>
      </c>
      <c r="BL153" s="195">
        <f>COUNTIF(AP152:BE154,"×")</f>
        <v>1</v>
      </c>
      <c r="BM153" s="198">
        <f>(IF((AP152&gt;AR152),1,0))+(IF((AP153&gt;AR153),1,0))+(IF((AP154&gt;AR154),1,0))+(IF((AT152&gt;AV152),1,0))+(IF((AT153&gt;AV153),1,0))+(IF((AT154&gt;AV154),1,0))+(IF((AX152&gt;AZ152),1,0))+(IF((AX153&gt;AZ153),1,0))+(IF((AX154&gt;AZ154),1,0))+(IF((BB152&gt;BD152),1,0))+(IF((BB153&gt;BD153),1,0))+(IF((BB154&gt;BD154),1,0))</f>
        <v>4</v>
      </c>
      <c r="BN153" s="199">
        <f>(IF((AP152&lt;AR152),1,0))+(IF((AP153&lt;AR153),1,0))+(IF((AP154&lt;AR154),1,0))+(IF((AT152&lt;AV152),1,0))+(IF((AT153&lt;AV153),1,0))+(IF((AT154&lt;AV154),1,0))+(IF((AX152&lt;AZ152),1,0))+(IF((AX153&lt;AZ153),1,0))+(IF((AX154&lt;AZ154),1,0))+(IF((BB152&lt;BD152),1,0))+(IF((BB153&lt;BD153),1,0))+(IF((BB154&lt;BD154),1,0))</f>
        <v>2</v>
      </c>
      <c r="BO153" s="200">
        <f>BM153-BN153</f>
        <v>2</v>
      </c>
      <c r="BP153" s="195">
        <f>SUM(AP152:AP154,AT152:AT154,AX152:AX154,BB152:BB154)</f>
        <v>110</v>
      </c>
      <c r="BQ153" s="195">
        <f>SUM(AR152:AR154,AV152:AV154,AZ152:AZ154,BD152:BD154)</f>
        <v>78</v>
      </c>
      <c r="BR153" s="197">
        <f>BP153-BQ153</f>
        <v>32</v>
      </c>
    </row>
    <row r="154" spans="3:74" s="24" customFormat="1" ht="13.95" customHeight="1" x14ac:dyDescent="0.15">
      <c r="D154" s="101"/>
      <c r="E154" s="114" t="s">
        <v>87</v>
      </c>
      <c r="F154" s="496"/>
      <c r="G154" s="497"/>
      <c r="H154" s="497"/>
      <c r="I154" s="498"/>
      <c r="J154" s="8">
        <v>21</v>
      </c>
      <c r="K154" s="2" t="str">
        <f>IF(J154="","","-")</f>
        <v>-</v>
      </c>
      <c r="L154" s="9">
        <v>17</v>
      </c>
      <c r="M154" s="452"/>
      <c r="N154" s="8"/>
      <c r="O154" s="10" t="str">
        <f t="shared" si="52"/>
        <v/>
      </c>
      <c r="P154" s="9"/>
      <c r="Q154" s="451"/>
      <c r="R154" s="8"/>
      <c r="S154" s="10" t="str">
        <f t="shared" si="53"/>
        <v/>
      </c>
      <c r="T154" s="9"/>
      <c r="U154" s="384"/>
      <c r="V154" s="26">
        <f>AA153</f>
        <v>3</v>
      </c>
      <c r="W154" s="25" t="s">
        <v>24</v>
      </c>
      <c r="X154" s="25">
        <f>AB153</f>
        <v>0</v>
      </c>
      <c r="Y154" s="322" t="s">
        <v>21</v>
      </c>
      <c r="Z154" s="192"/>
      <c r="AA154" s="194"/>
      <c r="AB154" s="195"/>
      <c r="AC154" s="194"/>
      <c r="AD154" s="195"/>
      <c r="AE154" s="197"/>
      <c r="AF154" s="195"/>
      <c r="AG154" s="195"/>
      <c r="AH154" s="197"/>
      <c r="AI154" s="25"/>
      <c r="AJ154" s="25"/>
      <c r="AK154" s="25"/>
      <c r="AL154" s="25"/>
      <c r="AM154" s="25"/>
      <c r="AN154" s="101"/>
      <c r="AO154" s="114" t="s">
        <v>86</v>
      </c>
      <c r="AP154" s="496"/>
      <c r="AQ154" s="497"/>
      <c r="AR154" s="497"/>
      <c r="AS154" s="498"/>
      <c r="AT154" s="8"/>
      <c r="AU154" s="2" t="str">
        <f>IF(AT154="","","-")</f>
        <v/>
      </c>
      <c r="AV154" s="9"/>
      <c r="AW154" s="452"/>
      <c r="AX154" s="8"/>
      <c r="AY154" s="10" t="str">
        <f t="shared" si="54"/>
        <v/>
      </c>
      <c r="AZ154" s="9"/>
      <c r="BA154" s="451"/>
      <c r="BB154" s="8"/>
      <c r="BC154" s="10" t="str">
        <f t="shared" si="55"/>
        <v/>
      </c>
      <c r="BD154" s="9"/>
      <c r="BE154" s="384"/>
      <c r="BF154" s="26">
        <f>BK153</f>
        <v>2</v>
      </c>
      <c r="BG154" s="25" t="s">
        <v>24</v>
      </c>
      <c r="BH154" s="25">
        <f>BL153</f>
        <v>1</v>
      </c>
      <c r="BI154" s="322" t="s">
        <v>21</v>
      </c>
      <c r="BJ154" s="192"/>
      <c r="BK154" s="194"/>
      <c r="BL154" s="195"/>
      <c r="BM154" s="194"/>
      <c r="BN154" s="195"/>
      <c r="BO154" s="197"/>
      <c r="BP154" s="195"/>
      <c r="BQ154" s="195"/>
      <c r="BR154" s="197"/>
    </row>
    <row r="155" spans="3:74" s="24" customFormat="1" ht="13.95" customHeight="1" x14ac:dyDescent="0.15">
      <c r="D155" s="104" t="s">
        <v>206</v>
      </c>
      <c r="E155" s="105" t="s">
        <v>57</v>
      </c>
      <c r="F155" s="11">
        <f>IF(L152="","",L152)</f>
        <v>22</v>
      </c>
      <c r="G155" s="2" t="str">
        <f t="shared" ref="G155:G163" si="56">IF(F155="","","-")</f>
        <v>-</v>
      </c>
      <c r="H155" s="142">
        <f>IF(J152="","",J152)</f>
        <v>20</v>
      </c>
      <c r="I155" s="386" t="str">
        <f>IF(M152="","",IF(M152="○","×",IF(M152="×","○")))</f>
        <v>×</v>
      </c>
      <c r="J155" s="389"/>
      <c r="K155" s="390"/>
      <c r="L155" s="390"/>
      <c r="M155" s="500"/>
      <c r="N155" s="1">
        <v>21</v>
      </c>
      <c r="O155" s="2" t="str">
        <f t="shared" si="52"/>
        <v>-</v>
      </c>
      <c r="P155" s="3">
        <v>6</v>
      </c>
      <c r="Q155" s="464" t="str">
        <f>IF(N155&lt;&gt;"",IF(N155&gt;P155,IF(N156&gt;P156,"○",IF(N157&gt;P157,"○","×")),IF(N156&gt;P156,IF(N157&gt;P157,"○","×"),"×")),"")</f>
        <v>○</v>
      </c>
      <c r="R155" s="1">
        <v>21</v>
      </c>
      <c r="S155" s="2" t="str">
        <f t="shared" si="53"/>
        <v>-</v>
      </c>
      <c r="T155" s="3">
        <v>12</v>
      </c>
      <c r="U155" s="410" t="str">
        <f>IF(R155&lt;&gt;"",IF(R155&gt;T155,IF(R156&gt;T156,"○",IF(R157&gt;T157,"○","×")),IF(R156&gt;T156,IF(R157&gt;T157,"○","×"),"×")),"")</f>
        <v>○</v>
      </c>
      <c r="V155" s="372" t="s">
        <v>332</v>
      </c>
      <c r="W155" s="373"/>
      <c r="X155" s="373"/>
      <c r="Y155" s="374"/>
      <c r="Z155" s="192"/>
      <c r="AA155" s="190"/>
      <c r="AB155" s="191"/>
      <c r="AC155" s="190"/>
      <c r="AD155" s="191"/>
      <c r="AE155" s="196"/>
      <c r="AF155" s="191"/>
      <c r="AG155" s="191"/>
      <c r="AH155" s="196"/>
      <c r="AI155" s="25"/>
      <c r="AJ155" s="25"/>
      <c r="AK155" s="25"/>
      <c r="AL155" s="25"/>
      <c r="AM155" s="25"/>
      <c r="AN155" s="104" t="s">
        <v>216</v>
      </c>
      <c r="AO155" s="105" t="s">
        <v>155</v>
      </c>
      <c r="AP155" s="11">
        <f>IF(AV152="","",AV152)</f>
        <v>11</v>
      </c>
      <c r="AQ155" s="2" t="str">
        <f t="shared" ref="AQ155:AQ163" si="57">IF(AP155="","","-")</f>
        <v>-</v>
      </c>
      <c r="AR155" s="142">
        <f>IF(AT152="","",AT152)</f>
        <v>21</v>
      </c>
      <c r="AS155" s="386" t="str">
        <f>IF(AW152="","",IF(AW152="○","×",IF(AW152="×","○")))</f>
        <v>×</v>
      </c>
      <c r="AT155" s="389"/>
      <c r="AU155" s="390"/>
      <c r="AV155" s="390"/>
      <c r="AW155" s="500"/>
      <c r="AX155" s="1">
        <v>12</v>
      </c>
      <c r="AY155" s="2" t="str">
        <f t="shared" si="54"/>
        <v>-</v>
      </c>
      <c r="AZ155" s="3">
        <v>21</v>
      </c>
      <c r="BA155" s="464" t="str">
        <f>IF(AX155&lt;&gt;"",IF(AX155&gt;AZ155,IF(AX156&gt;AZ156,"○",IF(AX157&gt;AZ157,"○","×")),IF(AX156&gt;AZ156,IF(AX157&gt;AZ157,"○","×"),"×")),"")</f>
        <v>×</v>
      </c>
      <c r="BB155" s="1">
        <v>20</v>
      </c>
      <c r="BC155" s="2" t="str">
        <f t="shared" si="55"/>
        <v>-</v>
      </c>
      <c r="BD155" s="3">
        <v>22</v>
      </c>
      <c r="BE155" s="410" t="str">
        <f>IF(BB155&lt;&gt;"",IF(BB155&gt;BD155,IF(BB156&gt;BD156,"○",IF(BB157&gt;BD157,"○","×")),IF(BB156&gt;BD156,IF(BB157&gt;BD157,"○","×"),"×")),"")</f>
        <v>×</v>
      </c>
      <c r="BF155" s="372" t="s">
        <v>331</v>
      </c>
      <c r="BG155" s="373"/>
      <c r="BH155" s="373"/>
      <c r="BI155" s="374"/>
      <c r="BJ155" s="192"/>
      <c r="BK155" s="190"/>
      <c r="BL155" s="191"/>
      <c r="BM155" s="190"/>
      <c r="BN155" s="191"/>
      <c r="BO155" s="196"/>
      <c r="BP155" s="191"/>
      <c r="BQ155" s="191"/>
      <c r="BR155" s="196"/>
    </row>
    <row r="156" spans="3:74" s="24" customFormat="1" ht="13.95" customHeight="1" x14ac:dyDescent="0.15">
      <c r="D156" s="101" t="s">
        <v>207</v>
      </c>
      <c r="E156" s="102" t="s">
        <v>208</v>
      </c>
      <c r="F156" s="11">
        <f>IF(L153="","",L153)</f>
        <v>19</v>
      </c>
      <c r="G156" s="2" t="str">
        <f t="shared" si="56"/>
        <v>-</v>
      </c>
      <c r="H156" s="142">
        <f>IF(J153="","",J153)</f>
        <v>21</v>
      </c>
      <c r="I156" s="387" t="str">
        <f>IF(K153="","",K153)</f>
        <v>-</v>
      </c>
      <c r="J156" s="392"/>
      <c r="K156" s="393"/>
      <c r="L156" s="393"/>
      <c r="M156" s="495"/>
      <c r="N156" s="1">
        <v>21</v>
      </c>
      <c r="O156" s="2" t="str">
        <f t="shared" si="52"/>
        <v>-</v>
      </c>
      <c r="P156" s="3">
        <v>6</v>
      </c>
      <c r="Q156" s="451"/>
      <c r="R156" s="1">
        <v>21</v>
      </c>
      <c r="S156" s="2" t="str">
        <f t="shared" si="53"/>
        <v>-</v>
      </c>
      <c r="T156" s="3">
        <v>3</v>
      </c>
      <c r="U156" s="384"/>
      <c r="V156" s="375"/>
      <c r="W156" s="376"/>
      <c r="X156" s="376"/>
      <c r="Y156" s="377"/>
      <c r="Z156" s="192"/>
      <c r="AA156" s="194">
        <f>COUNTIF(F155:U157,"○")</f>
        <v>2</v>
      </c>
      <c r="AB156" s="195">
        <f>COUNTIF(F155:U157,"×")</f>
        <v>1</v>
      </c>
      <c r="AC156" s="198">
        <f>(IF((F155&gt;H155),1,0))+(IF((F156&gt;H156),1,0))+(IF((F157&gt;H157),1,0))+(IF((J155&gt;L155),1,0))+(IF((J156&gt;L156),1,0))+(IF((J157&gt;L157),1,0))+(IF((N155&gt;P155),1,0))+(IF((N156&gt;P156),1,0))+(IF((N157&gt;P157),1,0))+(IF((R155&gt;T155),1,0))+(IF((R156&gt;T156),1,0))+(IF((R157&gt;T157),1,0))</f>
        <v>5</v>
      </c>
      <c r="AD156" s="199">
        <f>(IF((F155&lt;H155),1,0))+(IF((F156&lt;H156),1,0))+(IF((F157&lt;H157),1,0))+(IF((J155&lt;L155),1,0))+(IF((J156&lt;L156),1,0))+(IF((J157&lt;L157),1,0))+(IF((N155&lt;P155),1,0))+(IF((N156&lt;P156),1,0))+(IF((N157&lt;P157),1,0))+(IF((R155&lt;T155),1,0))+(IF((R156&lt;T156),1,0))+(IF((R157&lt;T157),1,0))</f>
        <v>2</v>
      </c>
      <c r="AE156" s="200">
        <f>AC156-AD156</f>
        <v>3</v>
      </c>
      <c r="AF156" s="195">
        <f>SUM(F155:F157,J155:J157,N155:N157,R155:R157)</f>
        <v>142</v>
      </c>
      <c r="AG156" s="195">
        <f>SUM(H155:H157,L155:L157,P155:P157,T155:T157)</f>
        <v>89</v>
      </c>
      <c r="AH156" s="197">
        <f>AF156-AG156</f>
        <v>53</v>
      </c>
      <c r="AI156" s="25"/>
      <c r="AJ156" s="25"/>
      <c r="AK156" s="25"/>
      <c r="AL156" s="25"/>
      <c r="AM156" s="25"/>
      <c r="AN156" s="101" t="s">
        <v>217</v>
      </c>
      <c r="AO156" s="102" t="s">
        <v>155</v>
      </c>
      <c r="AP156" s="11">
        <f>IF(AV153="","",AV153)</f>
        <v>3</v>
      </c>
      <c r="AQ156" s="2" t="str">
        <f t="shared" si="57"/>
        <v>-</v>
      </c>
      <c r="AR156" s="142">
        <f>IF(AT153="","",AT153)</f>
        <v>21</v>
      </c>
      <c r="AS156" s="387" t="str">
        <f>IF(AU153="","",AU153)</f>
        <v>-</v>
      </c>
      <c r="AT156" s="392"/>
      <c r="AU156" s="393"/>
      <c r="AV156" s="393"/>
      <c r="AW156" s="495"/>
      <c r="AX156" s="1">
        <v>11</v>
      </c>
      <c r="AY156" s="2" t="str">
        <f t="shared" si="54"/>
        <v>-</v>
      </c>
      <c r="AZ156" s="3">
        <v>21</v>
      </c>
      <c r="BA156" s="451"/>
      <c r="BB156" s="1">
        <v>13</v>
      </c>
      <c r="BC156" s="2" t="str">
        <f t="shared" si="55"/>
        <v>-</v>
      </c>
      <c r="BD156" s="3">
        <v>21</v>
      </c>
      <c r="BE156" s="384"/>
      <c r="BF156" s="375"/>
      <c r="BG156" s="376"/>
      <c r="BH156" s="376"/>
      <c r="BI156" s="377"/>
      <c r="BJ156" s="192"/>
      <c r="BK156" s="194">
        <f>COUNTIF(AP155:BE157,"○")</f>
        <v>0</v>
      </c>
      <c r="BL156" s="195">
        <f>COUNTIF(AP155:BE157,"×")</f>
        <v>3</v>
      </c>
      <c r="BM156" s="198">
        <f>(IF((AP155&gt;AR155),1,0))+(IF((AP156&gt;AR156),1,0))+(IF((AP157&gt;AR157),1,0))+(IF((AT155&gt;AV155),1,0))+(IF((AT156&gt;AV156),1,0))+(IF((AT157&gt;AV157),1,0))+(IF((AX155&gt;AZ155),1,0))+(IF((AX156&gt;AZ156),1,0))+(IF((AX157&gt;AZ157),1,0))+(IF((BB155&gt;BD155),1,0))+(IF((BB156&gt;BD156),1,0))+(IF((BB157&gt;BD157),1,0))</f>
        <v>0</v>
      </c>
      <c r="BN156" s="199">
        <f>(IF((AP155&lt;AR155),1,0))+(IF((AP156&lt;AR156),1,0))+(IF((AP157&lt;AR157),1,0))+(IF((AT155&lt;AV155),1,0))+(IF((AT156&lt;AV156),1,0))+(IF((AT157&lt;AV157),1,0))+(IF((AX155&lt;AZ155),1,0))+(IF((AX156&lt;AZ156),1,0))+(IF((AX157&lt;AZ157),1,0))+(IF((BB155&lt;BD155),1,0))+(IF((BB156&lt;BD156),1,0))+(IF((BB157&lt;BD157),1,0))</f>
        <v>6</v>
      </c>
      <c r="BO156" s="200">
        <f>BM156-BN156</f>
        <v>-6</v>
      </c>
      <c r="BP156" s="195">
        <f>SUM(AP155:AP157,AT155:AT157,AX155:AX157,BB155:BB157)</f>
        <v>70</v>
      </c>
      <c r="BQ156" s="195">
        <f>SUM(AR155:AR157,AV155:AV157,AZ155:AZ157,BD155:BD157)</f>
        <v>127</v>
      </c>
      <c r="BR156" s="197">
        <f>BP156-BQ156</f>
        <v>-57</v>
      </c>
    </row>
    <row r="157" spans="3:74" s="24" customFormat="1" ht="13.95" customHeight="1" x14ac:dyDescent="0.15">
      <c r="D157" s="106"/>
      <c r="E157" s="103" t="s">
        <v>86</v>
      </c>
      <c r="F157" s="12">
        <f>IF(L154="","",L154)</f>
        <v>17</v>
      </c>
      <c r="G157" s="2" t="str">
        <f t="shared" si="56"/>
        <v>-</v>
      </c>
      <c r="H157" s="13">
        <f>IF(J154="","",J154)</f>
        <v>21</v>
      </c>
      <c r="I157" s="499" t="str">
        <f>IF(K154="","",K154)</f>
        <v>-</v>
      </c>
      <c r="J157" s="501"/>
      <c r="K157" s="497"/>
      <c r="L157" s="497"/>
      <c r="M157" s="498"/>
      <c r="N157" s="8"/>
      <c r="O157" s="2" t="str">
        <f t="shared" si="52"/>
        <v/>
      </c>
      <c r="P157" s="9"/>
      <c r="Q157" s="452"/>
      <c r="R157" s="8"/>
      <c r="S157" s="10" t="str">
        <f t="shared" si="53"/>
        <v/>
      </c>
      <c r="T157" s="9"/>
      <c r="U157" s="385"/>
      <c r="V157" s="26">
        <f>AA156</f>
        <v>2</v>
      </c>
      <c r="W157" s="25" t="s">
        <v>24</v>
      </c>
      <c r="X157" s="25">
        <f>AB156</f>
        <v>1</v>
      </c>
      <c r="Y157" s="322" t="s">
        <v>21</v>
      </c>
      <c r="Z157" s="192"/>
      <c r="AA157" s="201"/>
      <c r="AB157" s="202"/>
      <c r="AC157" s="201"/>
      <c r="AD157" s="202"/>
      <c r="AE157" s="203"/>
      <c r="AF157" s="202"/>
      <c r="AG157" s="202"/>
      <c r="AH157" s="203"/>
      <c r="AI157" s="25"/>
      <c r="AJ157" s="25"/>
      <c r="AK157" s="25"/>
      <c r="AL157" s="25"/>
      <c r="AM157" s="25"/>
      <c r="AN157" s="106"/>
      <c r="AO157" s="103" t="s">
        <v>87</v>
      </c>
      <c r="AP157" s="12" t="str">
        <f>IF(AV154="","",AV154)</f>
        <v/>
      </c>
      <c r="AQ157" s="2" t="str">
        <f t="shared" si="57"/>
        <v/>
      </c>
      <c r="AR157" s="13" t="str">
        <f>IF(AT154="","",AT154)</f>
        <v/>
      </c>
      <c r="AS157" s="499" t="str">
        <f>IF(AU154="","",AU154)</f>
        <v/>
      </c>
      <c r="AT157" s="501"/>
      <c r="AU157" s="497"/>
      <c r="AV157" s="497"/>
      <c r="AW157" s="498"/>
      <c r="AX157" s="8"/>
      <c r="AY157" s="2" t="str">
        <f t="shared" si="54"/>
        <v/>
      </c>
      <c r="AZ157" s="9"/>
      <c r="BA157" s="452"/>
      <c r="BB157" s="8"/>
      <c r="BC157" s="10" t="str">
        <f t="shared" si="55"/>
        <v/>
      </c>
      <c r="BD157" s="9"/>
      <c r="BE157" s="385"/>
      <c r="BF157" s="26">
        <f>BK156</f>
        <v>0</v>
      </c>
      <c r="BG157" s="25" t="s">
        <v>24</v>
      </c>
      <c r="BH157" s="25">
        <f>BL156</f>
        <v>3</v>
      </c>
      <c r="BI157" s="322" t="s">
        <v>21</v>
      </c>
      <c r="BJ157" s="192"/>
      <c r="BK157" s="201"/>
      <c r="BL157" s="202"/>
      <c r="BM157" s="201"/>
      <c r="BN157" s="202"/>
      <c r="BO157" s="203"/>
      <c r="BP157" s="202"/>
      <c r="BQ157" s="202"/>
      <c r="BR157" s="203"/>
    </row>
    <row r="158" spans="3:74" s="24" customFormat="1" ht="13.95" customHeight="1" x14ac:dyDescent="0.15">
      <c r="D158" s="104" t="s">
        <v>209</v>
      </c>
      <c r="E158" s="105" t="s">
        <v>210</v>
      </c>
      <c r="F158" s="11">
        <f>IF(P152="","",P152)</f>
        <v>7</v>
      </c>
      <c r="G158" s="14" t="str">
        <f t="shared" si="56"/>
        <v>-</v>
      </c>
      <c r="H158" s="142">
        <f>IF(N152="","",N152)</f>
        <v>21</v>
      </c>
      <c r="I158" s="386" t="str">
        <f>IF(Q152="","",IF(Q152="○","×",IF(Q152="×","○")))</f>
        <v>×</v>
      </c>
      <c r="J158" s="15">
        <f>IF(P155="","",P155)</f>
        <v>6</v>
      </c>
      <c r="K158" s="2" t="str">
        <f t="shared" ref="K158:K159" si="58">IF(J158="","","-")</f>
        <v>-</v>
      </c>
      <c r="L158" s="142">
        <f>IF(N155="","",N155)</f>
        <v>21</v>
      </c>
      <c r="M158" s="386" t="str">
        <f>IF(Q155="","",IF(Q155="○","×",IF(Q155="×","○")))</f>
        <v>×</v>
      </c>
      <c r="N158" s="389"/>
      <c r="O158" s="390"/>
      <c r="P158" s="390"/>
      <c r="Q158" s="500"/>
      <c r="R158" s="1">
        <v>14</v>
      </c>
      <c r="S158" s="2" t="str">
        <f t="shared" si="53"/>
        <v>-</v>
      </c>
      <c r="T158" s="3">
        <v>21</v>
      </c>
      <c r="U158" s="384" t="str">
        <f>IF(R158&lt;&gt;"",IF(R158&gt;T158,IF(R159&gt;T159,"○",IF(R160&gt;T160,"○","×")),IF(R159&gt;T159,IF(R160&gt;T160,"○","×"),"×")),"")</f>
        <v>×</v>
      </c>
      <c r="V158" s="372" t="s">
        <v>331</v>
      </c>
      <c r="W158" s="373"/>
      <c r="X158" s="373"/>
      <c r="Y158" s="374"/>
      <c r="Z158" s="192"/>
      <c r="AA158" s="194"/>
      <c r="AB158" s="195"/>
      <c r="AC158" s="194"/>
      <c r="AD158" s="195"/>
      <c r="AE158" s="197"/>
      <c r="AF158" s="195"/>
      <c r="AG158" s="195"/>
      <c r="AH158" s="197"/>
      <c r="AI158" s="25"/>
      <c r="AJ158" s="25"/>
      <c r="AK158" s="25"/>
      <c r="AL158" s="25"/>
      <c r="AM158" s="25"/>
      <c r="AN158" s="104" t="s">
        <v>218</v>
      </c>
      <c r="AO158" s="105" t="s">
        <v>219</v>
      </c>
      <c r="AP158" s="11">
        <f>IF(AZ152="","",AZ152)</f>
        <v>21</v>
      </c>
      <c r="AQ158" s="14" t="str">
        <f t="shared" si="57"/>
        <v>-</v>
      </c>
      <c r="AR158" s="142">
        <f>IF(AX152="","",AX152)</f>
        <v>9</v>
      </c>
      <c r="AS158" s="386" t="str">
        <f>IF(BA152="","",IF(BA152="○","×",IF(BA152="×","○")))</f>
        <v>○</v>
      </c>
      <c r="AT158" s="15">
        <f>IF(AZ155="","",AZ155)</f>
        <v>21</v>
      </c>
      <c r="AU158" s="2" t="str">
        <f t="shared" ref="AU158:AU159" si="59">IF(AT158="","","-")</f>
        <v>-</v>
      </c>
      <c r="AV158" s="142">
        <f>IF(AX155="","",AX155)</f>
        <v>12</v>
      </c>
      <c r="AW158" s="386" t="str">
        <f>IF(BA155="","",IF(BA155="○","×",IF(BA155="×","○")))</f>
        <v>○</v>
      </c>
      <c r="AX158" s="389"/>
      <c r="AY158" s="390"/>
      <c r="AZ158" s="390"/>
      <c r="BA158" s="500"/>
      <c r="BB158" s="1">
        <v>21</v>
      </c>
      <c r="BC158" s="2" t="str">
        <f t="shared" si="55"/>
        <v>-</v>
      </c>
      <c r="BD158" s="3">
        <v>11</v>
      </c>
      <c r="BE158" s="384" t="str">
        <f>IF(BB158&lt;&gt;"",IF(BB158&gt;BD158,IF(BB159&gt;BD159,"○",IF(BB160&gt;BD160,"○","×")),IF(BB159&gt;BD159,IF(BB160&gt;BD160,"○","×"),"×")),"")</f>
        <v>○</v>
      </c>
      <c r="BF158" s="372" t="s">
        <v>330</v>
      </c>
      <c r="BG158" s="373"/>
      <c r="BH158" s="373"/>
      <c r="BI158" s="374"/>
      <c r="BJ158" s="192"/>
      <c r="BK158" s="194"/>
      <c r="BL158" s="195"/>
      <c r="BM158" s="194"/>
      <c r="BN158" s="195"/>
      <c r="BO158" s="197"/>
      <c r="BP158" s="195"/>
      <c r="BQ158" s="195"/>
      <c r="BR158" s="197"/>
    </row>
    <row r="159" spans="3:74" s="24" customFormat="1" ht="13.95" customHeight="1" x14ac:dyDescent="0.15">
      <c r="D159" s="101" t="s">
        <v>211</v>
      </c>
      <c r="E159" s="102" t="s">
        <v>210</v>
      </c>
      <c r="F159" s="11">
        <f>IF(P153="","",P153)</f>
        <v>7</v>
      </c>
      <c r="G159" s="2" t="str">
        <f t="shared" si="56"/>
        <v>-</v>
      </c>
      <c r="H159" s="142">
        <f>IF(N153="","",N153)</f>
        <v>21</v>
      </c>
      <c r="I159" s="387" t="str">
        <f>IF(K156="","",K156)</f>
        <v/>
      </c>
      <c r="J159" s="15">
        <f>IF(P156="","",P156)</f>
        <v>6</v>
      </c>
      <c r="K159" s="2" t="str">
        <f t="shared" si="58"/>
        <v>-</v>
      </c>
      <c r="L159" s="142">
        <f>IF(N156="","",N156)</f>
        <v>21</v>
      </c>
      <c r="M159" s="387" t="str">
        <f>IF(O156="","",O156)</f>
        <v>-</v>
      </c>
      <c r="N159" s="392"/>
      <c r="O159" s="393"/>
      <c r="P159" s="393"/>
      <c r="Q159" s="495"/>
      <c r="R159" s="1">
        <v>18</v>
      </c>
      <c r="S159" s="2" t="str">
        <f t="shared" si="53"/>
        <v>-</v>
      </c>
      <c r="T159" s="3">
        <v>21</v>
      </c>
      <c r="U159" s="384"/>
      <c r="V159" s="375"/>
      <c r="W159" s="376"/>
      <c r="X159" s="376"/>
      <c r="Y159" s="377"/>
      <c r="Z159" s="192"/>
      <c r="AA159" s="194">
        <f>COUNTIF(F158:U160,"○")</f>
        <v>0</v>
      </c>
      <c r="AB159" s="195">
        <f>COUNTIF(F158:U160,"×")</f>
        <v>3</v>
      </c>
      <c r="AC159" s="198">
        <f>(IF((F158&gt;H158),1,0))+(IF((F159&gt;H159),1,0))+(IF((F160&gt;H160),1,0))+(IF((J158&gt;L158),1,0))+(IF((J159&gt;L159),1,0))+(IF((J160&gt;L160),1,0))+(IF((N158&gt;P158),1,0))+(IF((N159&gt;P159),1,0))+(IF((N160&gt;P160),1,0))+(IF((R158&gt;T158),1,0))+(IF((R159&gt;T159),1,0))+(IF((R160&gt;T160),1,0))</f>
        <v>0</v>
      </c>
      <c r="AD159" s="199">
        <f>(IF((F158&lt;H158),1,0))+(IF((F159&lt;H159),1,0))+(IF((F160&lt;H160),1,0))+(IF((J158&lt;L158),1,0))+(IF((J159&lt;L159),1,0))+(IF((J160&lt;L160),1,0))+(IF((N158&lt;P158),1,0))+(IF((N159&lt;P159),1,0))+(IF((N160&lt;P160),1,0))+(IF((R158&lt;T158),1,0))+(IF((R159&lt;T159),1,0))+(IF((R160&lt;T160),1,0))</f>
        <v>6</v>
      </c>
      <c r="AE159" s="200">
        <f>AC159-AD159</f>
        <v>-6</v>
      </c>
      <c r="AF159" s="195">
        <f>SUM(F158:F160,J158:J160,N158:N160,R158:R160)</f>
        <v>58</v>
      </c>
      <c r="AG159" s="195">
        <f>SUM(H158:H160,L158:L160,P158:P160,T158:T160)</f>
        <v>126</v>
      </c>
      <c r="AH159" s="197">
        <f>AF159-AG159</f>
        <v>-68</v>
      </c>
      <c r="AI159" s="25"/>
      <c r="AJ159" s="25"/>
      <c r="AK159" s="25"/>
      <c r="AL159" s="25"/>
      <c r="AM159" s="25"/>
      <c r="AN159" s="101" t="s">
        <v>220</v>
      </c>
      <c r="AO159" s="102" t="s">
        <v>221</v>
      </c>
      <c r="AP159" s="11">
        <f>IF(AZ153="","",AZ153)</f>
        <v>21</v>
      </c>
      <c r="AQ159" s="2" t="str">
        <f t="shared" si="57"/>
        <v>-</v>
      </c>
      <c r="AR159" s="142">
        <f>IF(AX153="","",AX153)</f>
        <v>17</v>
      </c>
      <c r="AS159" s="387" t="str">
        <f>IF(AU156="","",AU156)</f>
        <v/>
      </c>
      <c r="AT159" s="15">
        <f>IF(AZ156="","",AZ156)</f>
        <v>21</v>
      </c>
      <c r="AU159" s="2" t="str">
        <f t="shared" si="59"/>
        <v>-</v>
      </c>
      <c r="AV159" s="142">
        <f>IF(AX156="","",AX156)</f>
        <v>11</v>
      </c>
      <c r="AW159" s="387" t="str">
        <f>IF(AY156="","",AY156)</f>
        <v>-</v>
      </c>
      <c r="AX159" s="392"/>
      <c r="AY159" s="393"/>
      <c r="AZ159" s="393"/>
      <c r="BA159" s="495"/>
      <c r="BB159" s="1">
        <v>21</v>
      </c>
      <c r="BC159" s="2" t="str">
        <f t="shared" si="55"/>
        <v>-</v>
      </c>
      <c r="BD159" s="3">
        <v>5</v>
      </c>
      <c r="BE159" s="384"/>
      <c r="BF159" s="375"/>
      <c r="BG159" s="376"/>
      <c r="BH159" s="376"/>
      <c r="BI159" s="377"/>
      <c r="BJ159" s="192"/>
      <c r="BK159" s="194">
        <f>COUNTIF(AP158:BE160,"○")</f>
        <v>3</v>
      </c>
      <c r="BL159" s="195">
        <f>COUNTIF(AP158:BE160,"×")</f>
        <v>0</v>
      </c>
      <c r="BM159" s="198">
        <f>(IF((AP158&gt;AR158),1,0))+(IF((AP159&gt;AR159),1,0))+(IF((AP160&gt;AR160),1,0))+(IF((AT158&gt;AV158),1,0))+(IF((AT159&gt;AV159),1,0))+(IF((AT160&gt;AV160),1,0))+(IF((AX158&gt;AZ158),1,0))+(IF((AX159&gt;AZ159),1,0))+(IF((AX160&gt;AZ160),1,0))+(IF((BB158&gt;BD158),1,0))+(IF((BB159&gt;BD159),1,0))+(IF((BB160&gt;BD160),1,0))</f>
        <v>6</v>
      </c>
      <c r="BN159" s="199">
        <f>(IF((AP158&lt;AR158),1,0))+(IF((AP159&lt;AR159),1,0))+(IF((AP160&lt;AR160),1,0))+(IF((AT158&lt;AV158),1,0))+(IF((AT159&lt;AV159),1,0))+(IF((AT160&lt;AV160),1,0))+(IF((AX158&lt;AZ158),1,0))+(IF((AX159&lt;AZ159),1,0))+(IF((AX160&lt;AZ160),1,0))+(IF((BB158&lt;BD158),1,0))+(IF((BB159&lt;BD159),1,0))+(IF((BB160&lt;BD160),1,0))</f>
        <v>0</v>
      </c>
      <c r="BO159" s="200">
        <f>BM159-BN159</f>
        <v>6</v>
      </c>
      <c r="BP159" s="195">
        <f>SUM(AP158:AP160,AT158:AT160,AX158:AX160,BB158:BB160)</f>
        <v>126</v>
      </c>
      <c r="BQ159" s="195">
        <f>SUM(AR158:AR160,AV158:AV160,AZ158:AZ160,BD158:BD160)</f>
        <v>65</v>
      </c>
      <c r="BR159" s="197">
        <f>BP159-BQ159</f>
        <v>61</v>
      </c>
    </row>
    <row r="160" spans="3:74" s="24" customFormat="1" ht="13.95" customHeight="1" x14ac:dyDescent="0.15">
      <c r="D160" s="106"/>
      <c r="E160" s="103" t="s">
        <v>87</v>
      </c>
      <c r="F160" s="12" t="str">
        <f>IF(P154="","",P154)</f>
        <v/>
      </c>
      <c r="G160" s="10" t="str">
        <f t="shared" si="56"/>
        <v/>
      </c>
      <c r="H160" s="13" t="str">
        <f>IF(N154="","",N154)</f>
        <v/>
      </c>
      <c r="I160" s="499" t="str">
        <f>IF(K157="","",K157)</f>
        <v/>
      </c>
      <c r="J160" s="16" t="str">
        <f>IF(P157="","",P157)</f>
        <v/>
      </c>
      <c r="K160" s="2" t="str">
        <f>IF(J160="","","-")</f>
        <v/>
      </c>
      <c r="L160" s="13" t="str">
        <f>IF(N157="","",N157)</f>
        <v/>
      </c>
      <c r="M160" s="499" t="str">
        <f>IF(O157="","",O157)</f>
        <v/>
      </c>
      <c r="N160" s="501"/>
      <c r="O160" s="497"/>
      <c r="P160" s="497"/>
      <c r="Q160" s="498"/>
      <c r="R160" s="8"/>
      <c r="S160" s="2" t="str">
        <f t="shared" si="53"/>
        <v/>
      </c>
      <c r="T160" s="9"/>
      <c r="U160" s="385"/>
      <c r="V160" s="26">
        <f>AA159</f>
        <v>0</v>
      </c>
      <c r="W160" s="25" t="s">
        <v>24</v>
      </c>
      <c r="X160" s="25">
        <f>AB159</f>
        <v>3</v>
      </c>
      <c r="Y160" s="322" t="s">
        <v>21</v>
      </c>
      <c r="Z160" s="192"/>
      <c r="AA160" s="194"/>
      <c r="AB160" s="195"/>
      <c r="AC160" s="194"/>
      <c r="AD160" s="195"/>
      <c r="AE160" s="197"/>
      <c r="AF160" s="195"/>
      <c r="AG160" s="195"/>
      <c r="AH160" s="197"/>
      <c r="AI160" s="25"/>
      <c r="AJ160" s="25"/>
      <c r="AK160" s="25"/>
      <c r="AL160" s="25"/>
      <c r="AM160" s="25"/>
      <c r="AN160" s="106"/>
      <c r="AO160" s="103" t="s">
        <v>87</v>
      </c>
      <c r="AP160" s="12" t="str">
        <f>IF(AZ154="","",AZ154)</f>
        <v/>
      </c>
      <c r="AQ160" s="10" t="str">
        <f t="shared" si="57"/>
        <v/>
      </c>
      <c r="AR160" s="13" t="str">
        <f>IF(AX154="","",AX154)</f>
        <v/>
      </c>
      <c r="AS160" s="499" t="str">
        <f>IF(AU157="","",AU157)</f>
        <v/>
      </c>
      <c r="AT160" s="16" t="str">
        <f>IF(AZ157="","",AZ157)</f>
        <v/>
      </c>
      <c r="AU160" s="2" t="str">
        <f>IF(AT160="","","-")</f>
        <v/>
      </c>
      <c r="AV160" s="13" t="str">
        <f>IF(AX157="","",AX157)</f>
        <v/>
      </c>
      <c r="AW160" s="499" t="str">
        <f>IF(AY157="","",AY157)</f>
        <v/>
      </c>
      <c r="AX160" s="501"/>
      <c r="AY160" s="497"/>
      <c r="AZ160" s="497"/>
      <c r="BA160" s="498"/>
      <c r="BB160" s="8"/>
      <c r="BC160" s="2" t="str">
        <f t="shared" si="55"/>
        <v/>
      </c>
      <c r="BD160" s="9"/>
      <c r="BE160" s="385"/>
      <c r="BF160" s="26">
        <f>BK159</f>
        <v>3</v>
      </c>
      <c r="BG160" s="25" t="s">
        <v>24</v>
      </c>
      <c r="BH160" s="25">
        <f>BL159</f>
        <v>0</v>
      </c>
      <c r="BI160" s="322" t="s">
        <v>21</v>
      </c>
      <c r="BJ160" s="192"/>
      <c r="BK160" s="194"/>
      <c r="BL160" s="195"/>
      <c r="BM160" s="194"/>
      <c r="BN160" s="195"/>
      <c r="BO160" s="197"/>
      <c r="BP160" s="195"/>
      <c r="BQ160" s="195"/>
      <c r="BR160" s="197"/>
    </row>
    <row r="161" spans="4:70" s="24" customFormat="1" ht="13.95" customHeight="1" x14ac:dyDescent="0.15">
      <c r="D161" s="101" t="s">
        <v>212</v>
      </c>
      <c r="E161" s="105" t="s">
        <v>195</v>
      </c>
      <c r="F161" s="11">
        <f>IF(T152="","",T152)</f>
        <v>11</v>
      </c>
      <c r="G161" s="2" t="str">
        <f t="shared" si="56"/>
        <v>-</v>
      </c>
      <c r="H161" s="142">
        <f>IF(R152="","",R152)</f>
        <v>21</v>
      </c>
      <c r="I161" s="386" t="str">
        <f>IF(U152="","",IF(U152="○","×",IF(U152="×","○")))</f>
        <v>×</v>
      </c>
      <c r="J161" s="15">
        <f>IF(T155="","",T155)</f>
        <v>12</v>
      </c>
      <c r="K161" s="14" t="str">
        <f t="shared" ref="K161:K163" si="60">IF(J161="","","-")</f>
        <v>-</v>
      </c>
      <c r="L161" s="142">
        <f>IF(R155="","",R155)</f>
        <v>21</v>
      </c>
      <c r="M161" s="386" t="str">
        <f>IF(U155="","",IF(U155="○","×",IF(U155="×","○")))</f>
        <v>×</v>
      </c>
      <c r="N161" s="17">
        <f>IF(T158="","",T158)</f>
        <v>21</v>
      </c>
      <c r="O161" s="2" t="str">
        <f>IF(N161="","","-")</f>
        <v>-</v>
      </c>
      <c r="P161" s="141">
        <f>IF(R158="","",R158)</f>
        <v>14</v>
      </c>
      <c r="Q161" s="386" t="str">
        <f>IF(U158="","",IF(U158="○","×",IF(U158="×","○")))</f>
        <v>○</v>
      </c>
      <c r="R161" s="389"/>
      <c r="S161" s="390"/>
      <c r="T161" s="390"/>
      <c r="U161" s="391"/>
      <c r="V161" s="372" t="s">
        <v>333</v>
      </c>
      <c r="W161" s="373"/>
      <c r="X161" s="373"/>
      <c r="Y161" s="374"/>
      <c r="Z161" s="192"/>
      <c r="AA161" s="190"/>
      <c r="AB161" s="191"/>
      <c r="AC161" s="190"/>
      <c r="AD161" s="191"/>
      <c r="AE161" s="196"/>
      <c r="AF161" s="191"/>
      <c r="AG161" s="191"/>
      <c r="AH161" s="196"/>
      <c r="AI161" s="25"/>
      <c r="AJ161" s="25"/>
      <c r="AK161" s="25"/>
      <c r="AL161" s="25"/>
      <c r="AM161" s="25"/>
      <c r="AN161" s="101" t="s">
        <v>222</v>
      </c>
      <c r="AO161" s="105" t="s">
        <v>210</v>
      </c>
      <c r="AP161" s="11">
        <f>IF(BD152="","",BD152)</f>
        <v>10</v>
      </c>
      <c r="AQ161" s="2" t="str">
        <f t="shared" si="57"/>
        <v>-</v>
      </c>
      <c r="AR161" s="142">
        <f>IF(BB152="","",BB152)</f>
        <v>21</v>
      </c>
      <c r="AS161" s="386" t="str">
        <f>IF(BE152="","",IF(BE152="○","×",IF(BE152="×","○")))</f>
        <v>×</v>
      </c>
      <c r="AT161" s="15">
        <f>IF(BD155="","",BD155)</f>
        <v>22</v>
      </c>
      <c r="AU161" s="14" t="str">
        <f t="shared" ref="AU161:AU163" si="61">IF(AT161="","","-")</f>
        <v>-</v>
      </c>
      <c r="AV161" s="142">
        <f>IF(BB155="","",BB155)</f>
        <v>20</v>
      </c>
      <c r="AW161" s="386" t="str">
        <f>IF(BE155="","",IF(BE155="○","×",IF(BE155="×","○")))</f>
        <v>○</v>
      </c>
      <c r="AX161" s="17">
        <f>IF(BD158="","",BD158)</f>
        <v>11</v>
      </c>
      <c r="AY161" s="2" t="str">
        <f>IF(AX161="","","-")</f>
        <v>-</v>
      </c>
      <c r="AZ161" s="141">
        <f>IF(BB158="","",BB158)</f>
        <v>21</v>
      </c>
      <c r="BA161" s="386" t="str">
        <f>IF(BE158="","",IF(BE158="○","×",IF(BE158="×","○")))</f>
        <v>×</v>
      </c>
      <c r="BB161" s="389"/>
      <c r="BC161" s="390"/>
      <c r="BD161" s="390"/>
      <c r="BE161" s="391"/>
      <c r="BF161" s="372" t="s">
        <v>333</v>
      </c>
      <c r="BG161" s="373"/>
      <c r="BH161" s="373"/>
      <c r="BI161" s="374"/>
      <c r="BJ161" s="192"/>
      <c r="BK161" s="190"/>
      <c r="BL161" s="191"/>
      <c r="BM161" s="190"/>
      <c r="BN161" s="191"/>
      <c r="BO161" s="196"/>
      <c r="BP161" s="191"/>
      <c r="BQ161" s="191"/>
      <c r="BR161" s="196"/>
    </row>
    <row r="162" spans="4:70" s="24" customFormat="1" ht="13.95" customHeight="1" x14ac:dyDescent="0.15">
      <c r="D162" s="101" t="s">
        <v>213</v>
      </c>
      <c r="E162" s="102" t="s">
        <v>195</v>
      </c>
      <c r="F162" s="11">
        <f>IF(T153="","",T153)</f>
        <v>8</v>
      </c>
      <c r="G162" s="2" t="str">
        <f t="shared" si="56"/>
        <v>-</v>
      </c>
      <c r="H162" s="142">
        <f>IF(R153="","",R153)</f>
        <v>21</v>
      </c>
      <c r="I162" s="387" t="str">
        <f>IF(K159="","",K159)</f>
        <v>-</v>
      </c>
      <c r="J162" s="15">
        <f>IF(T156="","",T156)</f>
        <v>3</v>
      </c>
      <c r="K162" s="2" t="str">
        <f t="shared" si="60"/>
        <v>-</v>
      </c>
      <c r="L162" s="142">
        <f>IF(R156="","",R156)</f>
        <v>21</v>
      </c>
      <c r="M162" s="387" t="str">
        <f>IF(O159="","",O159)</f>
        <v/>
      </c>
      <c r="N162" s="15">
        <f>IF(T159="","",T159)</f>
        <v>21</v>
      </c>
      <c r="O162" s="2" t="str">
        <f>IF(N162="","","-")</f>
        <v>-</v>
      </c>
      <c r="P162" s="142">
        <f>IF(R159="","",R159)</f>
        <v>18</v>
      </c>
      <c r="Q162" s="387" t="str">
        <f>IF(S159="","",S159)</f>
        <v>-</v>
      </c>
      <c r="R162" s="392"/>
      <c r="S162" s="393"/>
      <c r="T162" s="393"/>
      <c r="U162" s="394"/>
      <c r="V162" s="375"/>
      <c r="W162" s="376"/>
      <c r="X162" s="376"/>
      <c r="Y162" s="377"/>
      <c r="Z162" s="192"/>
      <c r="AA162" s="194">
        <f>COUNTIF(F161:U163,"○")</f>
        <v>1</v>
      </c>
      <c r="AB162" s="195">
        <f>COUNTIF(F161:U163,"×")</f>
        <v>2</v>
      </c>
      <c r="AC162" s="198">
        <f>(IF((F161&gt;H161),1,0))+(IF((F162&gt;H162),1,0))+(IF((F163&gt;H163),1,0))+(IF((J161&gt;L161),1,0))+(IF((J162&gt;L162),1,0))+(IF((J163&gt;L163),1,0))+(IF((N161&gt;P161),1,0))+(IF((N162&gt;P162),1,0))+(IF((N163&gt;P163),1,0))+(IF((R161&gt;T161),1,0))+(IF((R162&gt;T162),1,0))+(IF((R163&gt;T163),1,0))</f>
        <v>2</v>
      </c>
      <c r="AD162" s="199">
        <f>(IF((F161&lt;H161),1,0))+(IF((F162&lt;H162),1,0))+(IF((F163&lt;H163),1,0))+(IF((J161&lt;L161),1,0))+(IF((J162&lt;L162),1,0))+(IF((J163&lt;L163),1,0))+(IF((N161&lt;P161),1,0))+(IF((N162&lt;P162),1,0))+(IF((N163&lt;P163),1,0))+(IF((R161&lt;T161),1,0))+(IF((R162&lt;T162),1,0))+(IF((R163&lt;T163),1,0))</f>
        <v>4</v>
      </c>
      <c r="AE162" s="200">
        <f>AC162-AD162</f>
        <v>-2</v>
      </c>
      <c r="AF162" s="195">
        <f>SUM(F161:F163,J161:J163,N161:N163,R161:R163)</f>
        <v>76</v>
      </c>
      <c r="AG162" s="195">
        <f>SUM(H161:H163,L161:L163,P161:P163,T161:T163)</f>
        <v>116</v>
      </c>
      <c r="AH162" s="197">
        <f>AF162-AG162</f>
        <v>-40</v>
      </c>
      <c r="AI162" s="25"/>
      <c r="AJ162" s="25"/>
      <c r="AK162" s="25"/>
      <c r="AL162" s="25"/>
      <c r="AM162" s="25"/>
      <c r="AN162" s="101" t="s">
        <v>223</v>
      </c>
      <c r="AO162" s="102" t="s">
        <v>210</v>
      </c>
      <c r="AP162" s="11">
        <f>IF(BD153="","",BD153)</f>
        <v>12</v>
      </c>
      <c r="AQ162" s="2" t="str">
        <f t="shared" si="57"/>
        <v>-</v>
      </c>
      <c r="AR162" s="142">
        <f>IF(BB153="","",BB153)</f>
        <v>21</v>
      </c>
      <c r="AS162" s="387" t="str">
        <f>IF(AU159="","",AU159)</f>
        <v>-</v>
      </c>
      <c r="AT162" s="15">
        <f>IF(BD156="","",BD156)</f>
        <v>21</v>
      </c>
      <c r="AU162" s="2" t="str">
        <f t="shared" si="61"/>
        <v>-</v>
      </c>
      <c r="AV162" s="142">
        <f>IF(BB156="","",BB156)</f>
        <v>13</v>
      </c>
      <c r="AW162" s="387" t="str">
        <f>IF(AY159="","",AY159)</f>
        <v/>
      </c>
      <c r="AX162" s="15">
        <f>IF(BD159="","",BD159)</f>
        <v>5</v>
      </c>
      <c r="AY162" s="2" t="str">
        <f>IF(AX162="","","-")</f>
        <v>-</v>
      </c>
      <c r="AZ162" s="142">
        <f>IF(BB159="","",BB159)</f>
        <v>21</v>
      </c>
      <c r="BA162" s="387" t="str">
        <f>IF(BC159="","",BC159)</f>
        <v>-</v>
      </c>
      <c r="BB162" s="392"/>
      <c r="BC162" s="393"/>
      <c r="BD162" s="393"/>
      <c r="BE162" s="394"/>
      <c r="BF162" s="375"/>
      <c r="BG162" s="376"/>
      <c r="BH162" s="376"/>
      <c r="BI162" s="377"/>
      <c r="BJ162" s="192"/>
      <c r="BK162" s="194">
        <f>COUNTIF(AP161:BE163,"○")</f>
        <v>1</v>
      </c>
      <c r="BL162" s="195">
        <f>COUNTIF(AP161:BE163,"×")</f>
        <v>2</v>
      </c>
      <c r="BM162" s="198">
        <f>(IF((AP161&gt;AR161),1,0))+(IF((AP162&gt;AR162),1,0))+(IF((AP163&gt;AR163),1,0))+(IF((AT161&gt;AV161),1,0))+(IF((AT162&gt;AV162),1,0))+(IF((AT163&gt;AV163),1,0))+(IF((AX161&gt;AZ161),1,0))+(IF((AX162&gt;AZ162),1,0))+(IF((AX163&gt;AZ163),1,0))+(IF((BB161&gt;BD161),1,0))+(IF((BB162&gt;BD162),1,0))+(IF((BB163&gt;BD163),1,0))</f>
        <v>2</v>
      </c>
      <c r="BN162" s="199">
        <f>(IF((AP161&lt;AR161),1,0))+(IF((AP162&lt;AR162),1,0))+(IF((AP163&lt;AR163),1,0))+(IF((AT161&lt;AV161),1,0))+(IF((AT162&lt;AV162),1,0))+(IF((AT163&lt;AV163),1,0))+(IF((AX161&lt;AZ161),1,0))+(IF((AX162&lt;AZ162),1,0))+(IF((AX163&lt;AZ163),1,0))+(IF((BB161&lt;BD161),1,0))+(IF((BB162&lt;BD162),1,0))+(IF((BB163&lt;BD163),1,0))</f>
        <v>4</v>
      </c>
      <c r="BO162" s="200">
        <f>BM162-BN162</f>
        <v>-2</v>
      </c>
      <c r="BP162" s="195">
        <f>SUM(AP161:AP163,AT161:AT163,AX161:AX163,BB161:BB163)</f>
        <v>81</v>
      </c>
      <c r="BQ162" s="195">
        <f>SUM(AR161:AR163,AV161:AV163,AZ161:AZ163,BD161:BD163)</f>
        <v>117</v>
      </c>
      <c r="BR162" s="197">
        <f>BP162-BQ162</f>
        <v>-36</v>
      </c>
    </row>
    <row r="163" spans="4:70" s="24" customFormat="1" ht="13.95" customHeight="1" thickBot="1" x14ac:dyDescent="0.2">
      <c r="D163" s="109"/>
      <c r="E163" s="111" t="s">
        <v>87</v>
      </c>
      <c r="F163" s="18" t="str">
        <f>IF(T154="","",T154)</f>
        <v/>
      </c>
      <c r="G163" s="19" t="str">
        <f t="shared" si="56"/>
        <v/>
      </c>
      <c r="H163" s="143" t="str">
        <f>IF(R154="","",R154)</f>
        <v/>
      </c>
      <c r="I163" s="388" t="str">
        <f>IF(K160="","",K160)</f>
        <v/>
      </c>
      <c r="J163" s="20" t="str">
        <f>IF(T157="","",T157)</f>
        <v/>
      </c>
      <c r="K163" s="19" t="str">
        <f t="shared" si="60"/>
        <v/>
      </c>
      <c r="L163" s="143" t="str">
        <f>IF(R157="","",R157)</f>
        <v/>
      </c>
      <c r="M163" s="388" t="str">
        <f>IF(O160="","",O160)</f>
        <v/>
      </c>
      <c r="N163" s="20" t="str">
        <f>IF(T160="","",T160)</f>
        <v/>
      </c>
      <c r="O163" s="19" t="str">
        <f>IF(N163="","","-")</f>
        <v/>
      </c>
      <c r="P163" s="143" t="str">
        <f>IF(R160="","",R160)</f>
        <v/>
      </c>
      <c r="Q163" s="388" t="str">
        <f>IF(S160="","",S160)</f>
        <v/>
      </c>
      <c r="R163" s="395"/>
      <c r="S163" s="396"/>
      <c r="T163" s="396"/>
      <c r="U163" s="397"/>
      <c r="V163" s="323">
        <f>AA162</f>
        <v>1</v>
      </c>
      <c r="W163" s="324" t="s">
        <v>24</v>
      </c>
      <c r="X163" s="324">
        <f>AB162</f>
        <v>2</v>
      </c>
      <c r="Y163" s="325" t="s">
        <v>21</v>
      </c>
      <c r="Z163" s="192"/>
      <c r="AA163" s="201"/>
      <c r="AB163" s="202"/>
      <c r="AC163" s="201"/>
      <c r="AD163" s="202"/>
      <c r="AE163" s="203"/>
      <c r="AF163" s="202"/>
      <c r="AG163" s="202"/>
      <c r="AH163" s="203"/>
      <c r="AI163" s="25"/>
      <c r="AJ163" s="25"/>
      <c r="AK163" s="25"/>
      <c r="AL163" s="25"/>
      <c r="AM163" s="25"/>
      <c r="AN163" s="109"/>
      <c r="AO163" s="111" t="s">
        <v>87</v>
      </c>
      <c r="AP163" s="18" t="str">
        <f>IF(BD154="","",BD154)</f>
        <v/>
      </c>
      <c r="AQ163" s="19" t="str">
        <f t="shared" si="57"/>
        <v/>
      </c>
      <c r="AR163" s="143" t="str">
        <f>IF(BB154="","",BB154)</f>
        <v/>
      </c>
      <c r="AS163" s="388" t="str">
        <f>IF(AU160="","",AU160)</f>
        <v/>
      </c>
      <c r="AT163" s="20" t="str">
        <f>IF(BD157="","",BD157)</f>
        <v/>
      </c>
      <c r="AU163" s="19" t="str">
        <f t="shared" si="61"/>
        <v/>
      </c>
      <c r="AV163" s="143" t="str">
        <f>IF(BB157="","",BB157)</f>
        <v/>
      </c>
      <c r="AW163" s="388" t="str">
        <f>IF(AY160="","",AY160)</f>
        <v/>
      </c>
      <c r="AX163" s="20" t="str">
        <f>IF(BD160="","",BD160)</f>
        <v/>
      </c>
      <c r="AY163" s="19" t="str">
        <f>IF(AX163="","","-")</f>
        <v/>
      </c>
      <c r="AZ163" s="143" t="str">
        <f>IF(BB160="","",BB160)</f>
        <v/>
      </c>
      <c r="BA163" s="388" t="str">
        <f>IF(BC160="","",BC160)</f>
        <v/>
      </c>
      <c r="BB163" s="395"/>
      <c r="BC163" s="396"/>
      <c r="BD163" s="396"/>
      <c r="BE163" s="397"/>
      <c r="BF163" s="323">
        <f>BK162</f>
        <v>1</v>
      </c>
      <c r="BG163" s="324" t="s">
        <v>24</v>
      </c>
      <c r="BH163" s="324">
        <f>BL162</f>
        <v>2</v>
      </c>
      <c r="BI163" s="325" t="s">
        <v>21</v>
      </c>
      <c r="BJ163" s="192"/>
      <c r="BK163" s="201"/>
      <c r="BL163" s="202"/>
      <c r="BM163" s="201"/>
      <c r="BN163" s="202"/>
      <c r="BO163" s="203"/>
      <c r="BP163" s="202"/>
      <c r="BQ163" s="202"/>
      <c r="BR163" s="203"/>
    </row>
    <row r="164" spans="4:70" s="24" customFormat="1" ht="12" customHeight="1" thickBot="1" x14ac:dyDescent="0.25"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52"/>
      <c r="AO164" s="39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50"/>
      <c r="BG164" s="50"/>
      <c r="BH164" s="50"/>
      <c r="BI164" s="50"/>
      <c r="BJ164" s="25"/>
      <c r="BK164" s="25"/>
      <c r="BL164" s="25"/>
      <c r="BM164" s="25"/>
    </row>
    <row r="165" spans="4:70" s="24" customFormat="1" ht="12" customHeight="1" x14ac:dyDescent="0.15">
      <c r="D165" s="442" t="s">
        <v>173</v>
      </c>
      <c r="E165" s="443"/>
      <c r="F165" s="446" t="str">
        <f>D167</f>
        <v>安藤達也</v>
      </c>
      <c r="G165" s="447"/>
      <c r="H165" s="447"/>
      <c r="I165" s="448"/>
      <c r="J165" s="449" t="str">
        <f>D170</f>
        <v>大西英翔</v>
      </c>
      <c r="K165" s="447"/>
      <c r="L165" s="447"/>
      <c r="M165" s="448"/>
      <c r="N165" s="449" t="str">
        <f>D173</f>
        <v>真鍋光児</v>
      </c>
      <c r="O165" s="447"/>
      <c r="P165" s="447"/>
      <c r="Q165" s="448"/>
      <c r="R165" s="449" t="str">
        <f>D176</f>
        <v>槙山　享</v>
      </c>
      <c r="S165" s="447"/>
      <c r="T165" s="447"/>
      <c r="U165" s="490"/>
      <c r="V165" s="378" t="s">
        <v>15</v>
      </c>
      <c r="W165" s="379"/>
      <c r="X165" s="379"/>
      <c r="Y165" s="380"/>
      <c r="Z165" s="193"/>
      <c r="AA165" s="401" t="s">
        <v>17</v>
      </c>
      <c r="AB165" s="402"/>
      <c r="AC165" s="401" t="s">
        <v>18</v>
      </c>
      <c r="AD165" s="403"/>
      <c r="AE165" s="402"/>
      <c r="AF165" s="404" t="s">
        <v>19</v>
      </c>
      <c r="AG165" s="405"/>
      <c r="AH165" s="406"/>
      <c r="AI165" s="25"/>
      <c r="AJ165" s="25"/>
      <c r="AK165" s="25"/>
      <c r="AL165" s="25"/>
      <c r="AM165" s="25"/>
      <c r="AN165" s="52"/>
      <c r="AO165" s="39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50"/>
      <c r="BG165" s="50"/>
      <c r="BH165" s="50"/>
      <c r="BI165" s="50"/>
      <c r="BJ165" s="25"/>
      <c r="BK165" s="25"/>
      <c r="BL165" s="25"/>
      <c r="BM165" s="25"/>
    </row>
    <row r="166" spans="4:70" s="24" customFormat="1" ht="12" customHeight="1" thickBot="1" x14ac:dyDescent="0.2">
      <c r="D166" s="444"/>
      <c r="E166" s="445"/>
      <c r="F166" s="440" t="str">
        <f>D168</f>
        <v>高橋和也</v>
      </c>
      <c r="G166" s="370"/>
      <c r="H166" s="370"/>
      <c r="I166" s="371"/>
      <c r="J166" s="369" t="str">
        <f>D171</f>
        <v>菅原凌賀</v>
      </c>
      <c r="K166" s="370"/>
      <c r="L166" s="370"/>
      <c r="M166" s="371"/>
      <c r="N166" s="369" t="str">
        <f>D174</f>
        <v>堀　祐輔</v>
      </c>
      <c r="O166" s="370"/>
      <c r="P166" s="370"/>
      <c r="Q166" s="371"/>
      <c r="R166" s="369" t="str">
        <f>D177</f>
        <v>山口了太</v>
      </c>
      <c r="S166" s="370"/>
      <c r="T166" s="370"/>
      <c r="U166" s="441"/>
      <c r="V166" s="407" t="s">
        <v>16</v>
      </c>
      <c r="W166" s="408"/>
      <c r="X166" s="408"/>
      <c r="Y166" s="409"/>
      <c r="Z166" s="193"/>
      <c r="AA166" s="147" t="s">
        <v>20</v>
      </c>
      <c r="AB166" s="148" t="s">
        <v>21</v>
      </c>
      <c r="AC166" s="147" t="s">
        <v>14</v>
      </c>
      <c r="AD166" s="148" t="s">
        <v>22</v>
      </c>
      <c r="AE166" s="149" t="s">
        <v>23</v>
      </c>
      <c r="AF166" s="148" t="s">
        <v>14</v>
      </c>
      <c r="AG166" s="148" t="s">
        <v>22</v>
      </c>
      <c r="AH166" s="149" t="s">
        <v>23</v>
      </c>
      <c r="AI166" s="25"/>
      <c r="AJ166" s="25"/>
      <c r="AK166" s="25"/>
      <c r="AL166" s="25"/>
      <c r="AM166" s="25"/>
      <c r="AN166" s="52"/>
      <c r="AO166" s="39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50"/>
      <c r="BG166" s="50"/>
      <c r="BH166" s="50"/>
      <c r="BI166" s="50"/>
      <c r="BJ166" s="25"/>
      <c r="BK166" s="25"/>
      <c r="BL166" s="25"/>
      <c r="BM166" s="25"/>
    </row>
    <row r="167" spans="4:70" s="24" customFormat="1" ht="13.95" customHeight="1" x14ac:dyDescent="0.15">
      <c r="D167" s="99" t="s">
        <v>224</v>
      </c>
      <c r="E167" s="112" t="s">
        <v>221</v>
      </c>
      <c r="F167" s="491"/>
      <c r="G167" s="492"/>
      <c r="H167" s="492"/>
      <c r="I167" s="493"/>
      <c r="J167" s="1">
        <v>21</v>
      </c>
      <c r="K167" s="2" t="str">
        <f>IF(J167="","","-")</f>
        <v>-</v>
      </c>
      <c r="L167" s="3">
        <v>13</v>
      </c>
      <c r="M167" s="450" t="str">
        <f>IF(J167&lt;&gt;"",IF(J167&gt;L167,IF(J168&gt;L168,"○",IF(J169&gt;L169,"○","×")),IF(J168&gt;L168,IF(J169&gt;L169,"○","×"),"×")),"")</f>
        <v>○</v>
      </c>
      <c r="N167" s="1">
        <v>18</v>
      </c>
      <c r="O167" s="4" t="str">
        <f t="shared" ref="O167:O172" si="62">IF(N167="","","-")</f>
        <v>-</v>
      </c>
      <c r="P167" s="5">
        <v>21</v>
      </c>
      <c r="Q167" s="450" t="str">
        <f>IF(N167&lt;&gt;"",IF(N167&gt;P167,IF(N168&gt;P168,"○",IF(N169&gt;P169,"○","×")),IF(N168&gt;P168,IF(N169&gt;P169,"○","×"),"×")),"")</f>
        <v>○</v>
      </c>
      <c r="R167" s="6">
        <v>21</v>
      </c>
      <c r="S167" s="4" t="str">
        <f t="shared" ref="S167:S175" si="63">IF(R167="","","-")</f>
        <v>-</v>
      </c>
      <c r="T167" s="3">
        <v>19</v>
      </c>
      <c r="U167" s="398" t="str">
        <f>IF(R167&lt;&gt;"",IF(R167&gt;T167,IF(R168&gt;T168,"○",IF(R169&gt;T169,"○","×")),IF(R168&gt;T168,IF(R169&gt;T169,"○","×"),"×")),"")</f>
        <v>○</v>
      </c>
      <c r="V167" s="381" t="s">
        <v>335</v>
      </c>
      <c r="W167" s="382"/>
      <c r="X167" s="382"/>
      <c r="Y167" s="383"/>
      <c r="Z167" s="192"/>
      <c r="AA167" s="194"/>
      <c r="AB167" s="195"/>
      <c r="AC167" s="190"/>
      <c r="AD167" s="191"/>
      <c r="AE167" s="196"/>
      <c r="AF167" s="195"/>
      <c r="AG167" s="195"/>
      <c r="AH167" s="197"/>
      <c r="AI167" s="25"/>
      <c r="AJ167" s="25"/>
      <c r="AK167" s="25"/>
      <c r="AL167" s="25"/>
      <c r="AM167" s="25"/>
      <c r="AN167" s="52"/>
      <c r="AO167" s="39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50"/>
      <c r="BG167" s="50"/>
      <c r="BH167" s="50"/>
      <c r="BI167" s="50"/>
      <c r="BJ167" s="25"/>
      <c r="BK167" s="25"/>
      <c r="BL167" s="25"/>
      <c r="BM167" s="25"/>
    </row>
    <row r="168" spans="4:70" s="24" customFormat="1" ht="13.95" customHeight="1" x14ac:dyDescent="0.15">
      <c r="D168" s="101" t="s">
        <v>225</v>
      </c>
      <c r="E168" s="113" t="s">
        <v>53</v>
      </c>
      <c r="F168" s="494"/>
      <c r="G168" s="393"/>
      <c r="H168" s="393"/>
      <c r="I168" s="495"/>
      <c r="J168" s="1">
        <v>21</v>
      </c>
      <c r="K168" s="2" t="str">
        <f>IF(J168="","","-")</f>
        <v>-</v>
      </c>
      <c r="L168" s="7">
        <v>13</v>
      </c>
      <c r="M168" s="451"/>
      <c r="N168" s="1">
        <v>21</v>
      </c>
      <c r="O168" s="2" t="str">
        <f t="shared" si="62"/>
        <v>-</v>
      </c>
      <c r="P168" s="3">
        <v>18</v>
      </c>
      <c r="Q168" s="451"/>
      <c r="R168" s="1">
        <v>21</v>
      </c>
      <c r="S168" s="2" t="str">
        <f t="shared" si="63"/>
        <v>-</v>
      </c>
      <c r="T168" s="3">
        <v>16</v>
      </c>
      <c r="U168" s="384"/>
      <c r="V168" s="375"/>
      <c r="W168" s="376"/>
      <c r="X168" s="376"/>
      <c r="Y168" s="377"/>
      <c r="Z168" s="192"/>
      <c r="AA168" s="194">
        <f>COUNTIF(F167:U169,"○")</f>
        <v>3</v>
      </c>
      <c r="AB168" s="195">
        <f>COUNTIF(F167:U169,"×")</f>
        <v>0</v>
      </c>
      <c r="AC168" s="198">
        <f>(IF((F167&gt;H167),1,0))+(IF((F168&gt;H168),1,0))+(IF((F169&gt;H169),1,0))+(IF((J167&gt;L167),1,0))+(IF((J168&gt;L168),1,0))+(IF((J169&gt;L169),1,0))+(IF((N167&gt;P167),1,0))+(IF((N168&gt;P168),1,0))+(IF((N169&gt;P169),1,0))+(IF((R167&gt;T167),1,0))+(IF((R168&gt;T168),1,0))+(IF((R169&gt;T169),1,0))</f>
        <v>6</v>
      </c>
      <c r="AD168" s="199">
        <f>(IF((F167&lt;H167),1,0))+(IF((F168&lt;H168),1,0))+(IF((F169&lt;H169),1,0))+(IF((J167&lt;L167),1,0))+(IF((J168&lt;L168),1,0))+(IF((J169&lt;L169),1,0))+(IF((N167&lt;P167),1,0))+(IF((N168&lt;P168),1,0))+(IF((N169&lt;P169),1,0))+(IF((R167&lt;T167),1,0))+(IF((R168&lt;T168),1,0))+(IF((R169&lt;T169),1,0))</f>
        <v>1</v>
      </c>
      <c r="AE168" s="200">
        <f>AC168-AD168</f>
        <v>5</v>
      </c>
      <c r="AF168" s="195">
        <f>SUM(F167:F169,J167:J169,N167:N169,R167:R169)</f>
        <v>144</v>
      </c>
      <c r="AG168" s="195">
        <f>SUM(H167:H169,L167:L169,P167:P169,T167:T169)</f>
        <v>115</v>
      </c>
      <c r="AH168" s="197">
        <f>AF168-AG168</f>
        <v>29</v>
      </c>
      <c r="AI168" s="25"/>
      <c r="AJ168" s="25"/>
      <c r="AK168" s="25"/>
      <c r="AL168" s="25"/>
      <c r="AM168" s="25"/>
      <c r="AN168" s="52"/>
      <c r="AO168" s="39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50"/>
      <c r="BG168" s="50"/>
      <c r="BH168" s="50"/>
      <c r="BI168" s="50"/>
      <c r="BJ168" s="25"/>
      <c r="BK168" s="25"/>
      <c r="BL168" s="25"/>
      <c r="BM168" s="25"/>
    </row>
    <row r="169" spans="4:70" s="24" customFormat="1" ht="13.95" customHeight="1" x14ac:dyDescent="0.15">
      <c r="D169" s="101"/>
      <c r="E169" s="114" t="s">
        <v>96</v>
      </c>
      <c r="F169" s="496"/>
      <c r="G169" s="497"/>
      <c r="H169" s="497"/>
      <c r="I169" s="498"/>
      <c r="J169" s="8"/>
      <c r="K169" s="2" t="str">
        <f>IF(J169="","","-")</f>
        <v/>
      </c>
      <c r="L169" s="9"/>
      <c r="M169" s="452"/>
      <c r="N169" s="8">
        <v>21</v>
      </c>
      <c r="O169" s="10" t="str">
        <f t="shared" si="62"/>
        <v>-</v>
      </c>
      <c r="P169" s="9">
        <v>15</v>
      </c>
      <c r="Q169" s="451"/>
      <c r="R169" s="8"/>
      <c r="S169" s="10" t="str">
        <f t="shared" si="63"/>
        <v/>
      </c>
      <c r="T169" s="9"/>
      <c r="U169" s="384"/>
      <c r="V169" s="26">
        <f>AA168</f>
        <v>3</v>
      </c>
      <c r="W169" s="25" t="s">
        <v>24</v>
      </c>
      <c r="X169" s="25">
        <f>AB168</f>
        <v>0</v>
      </c>
      <c r="Y169" s="322" t="s">
        <v>21</v>
      </c>
      <c r="Z169" s="192"/>
      <c r="AA169" s="194"/>
      <c r="AB169" s="195"/>
      <c r="AC169" s="194"/>
      <c r="AD169" s="195"/>
      <c r="AE169" s="197"/>
      <c r="AF169" s="195"/>
      <c r="AG169" s="195"/>
      <c r="AH169" s="197"/>
      <c r="AI169" s="25"/>
      <c r="AJ169" s="25"/>
      <c r="AK169" s="25"/>
      <c r="AL169" s="25"/>
      <c r="AM169" s="25"/>
      <c r="AN169" s="52"/>
      <c r="AO169" s="39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50"/>
      <c r="BG169" s="50"/>
      <c r="BH169" s="50"/>
      <c r="BI169" s="50"/>
      <c r="BJ169" s="25"/>
      <c r="BK169" s="25"/>
      <c r="BL169" s="25"/>
      <c r="BM169" s="25"/>
    </row>
    <row r="170" spans="4:70" s="24" customFormat="1" ht="13.95" customHeight="1" x14ac:dyDescent="0.15">
      <c r="D170" s="104" t="s">
        <v>226</v>
      </c>
      <c r="E170" s="105" t="s">
        <v>143</v>
      </c>
      <c r="F170" s="11">
        <f>IF(L167="","",L167)</f>
        <v>13</v>
      </c>
      <c r="G170" s="2" t="str">
        <f t="shared" ref="G170:G178" si="64">IF(F170="","","-")</f>
        <v>-</v>
      </c>
      <c r="H170" s="142">
        <f>IF(J167="","",J167)</f>
        <v>21</v>
      </c>
      <c r="I170" s="386" t="str">
        <f>IF(M167="","",IF(M167="○","×",IF(M167="×","○")))</f>
        <v>×</v>
      </c>
      <c r="J170" s="389"/>
      <c r="K170" s="390"/>
      <c r="L170" s="390"/>
      <c r="M170" s="500"/>
      <c r="N170" s="1">
        <v>16</v>
      </c>
      <c r="O170" s="2" t="str">
        <f t="shared" si="62"/>
        <v>-</v>
      </c>
      <c r="P170" s="3">
        <v>21</v>
      </c>
      <c r="Q170" s="464" t="str">
        <f>IF(N170&lt;&gt;"",IF(N170&gt;P170,IF(N171&gt;P171,"○",IF(N172&gt;P172,"○","×")),IF(N171&gt;P171,IF(N172&gt;P172,"○","×"),"×")),"")</f>
        <v>×</v>
      </c>
      <c r="R170" s="1">
        <v>14</v>
      </c>
      <c r="S170" s="2" t="str">
        <f t="shared" si="63"/>
        <v>-</v>
      </c>
      <c r="T170" s="3">
        <v>21</v>
      </c>
      <c r="U170" s="410" t="str">
        <f>IF(R170&lt;&gt;"",IF(R170&gt;T170,IF(R171&gt;T171,"○",IF(R172&gt;T172,"○","×")),IF(R171&gt;T171,IF(R172&gt;T172,"○","×"),"×")),"")</f>
        <v>×</v>
      </c>
      <c r="V170" s="372" t="s">
        <v>336</v>
      </c>
      <c r="W170" s="373"/>
      <c r="X170" s="373"/>
      <c r="Y170" s="374"/>
      <c r="Z170" s="192"/>
      <c r="AA170" s="190"/>
      <c r="AB170" s="191"/>
      <c r="AC170" s="190"/>
      <c r="AD170" s="191"/>
      <c r="AE170" s="196"/>
      <c r="AF170" s="191"/>
      <c r="AG170" s="191"/>
      <c r="AH170" s="196"/>
      <c r="AI170" s="25"/>
      <c r="AJ170" s="25"/>
      <c r="AK170" s="25"/>
      <c r="AL170" s="25"/>
      <c r="AM170" s="25"/>
      <c r="AN170" s="52"/>
      <c r="AO170" s="39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50"/>
      <c r="BG170" s="50"/>
      <c r="BH170" s="50"/>
      <c r="BI170" s="50"/>
      <c r="BJ170" s="25"/>
      <c r="BK170" s="25"/>
      <c r="BL170" s="25"/>
      <c r="BM170" s="25"/>
    </row>
    <row r="171" spans="4:70" s="24" customFormat="1" ht="13.95" customHeight="1" x14ac:dyDescent="0.15">
      <c r="D171" s="101" t="s">
        <v>227</v>
      </c>
      <c r="E171" s="102" t="s">
        <v>143</v>
      </c>
      <c r="F171" s="11">
        <f>IF(L168="","",L168)</f>
        <v>13</v>
      </c>
      <c r="G171" s="2" t="str">
        <f t="shared" si="64"/>
        <v>-</v>
      </c>
      <c r="H171" s="142">
        <f>IF(J168="","",J168)</f>
        <v>21</v>
      </c>
      <c r="I171" s="387" t="str">
        <f>IF(K168="","",K168)</f>
        <v>-</v>
      </c>
      <c r="J171" s="392"/>
      <c r="K171" s="393"/>
      <c r="L171" s="393"/>
      <c r="M171" s="495"/>
      <c r="N171" s="1">
        <v>17</v>
      </c>
      <c r="O171" s="2" t="str">
        <f t="shared" si="62"/>
        <v>-</v>
      </c>
      <c r="P171" s="3">
        <v>21</v>
      </c>
      <c r="Q171" s="451"/>
      <c r="R171" s="1">
        <v>14</v>
      </c>
      <c r="S171" s="2" t="str">
        <f t="shared" si="63"/>
        <v>-</v>
      </c>
      <c r="T171" s="3">
        <v>21</v>
      </c>
      <c r="U171" s="384"/>
      <c r="V171" s="375"/>
      <c r="W171" s="376"/>
      <c r="X171" s="376"/>
      <c r="Y171" s="377"/>
      <c r="Z171" s="192"/>
      <c r="AA171" s="194">
        <f>COUNTIF(F170:U172,"○")</f>
        <v>0</v>
      </c>
      <c r="AB171" s="195">
        <f>COUNTIF(F170:U172,"×")</f>
        <v>3</v>
      </c>
      <c r="AC171" s="198">
        <f>(IF((F170&gt;H170),1,0))+(IF((F171&gt;H171),1,0))+(IF((F172&gt;H172),1,0))+(IF((J170&gt;L170),1,0))+(IF((J171&gt;L171),1,0))+(IF((J172&gt;L172),1,0))+(IF((N170&gt;P170),1,0))+(IF((N171&gt;P171),1,0))+(IF((N172&gt;P172),1,0))+(IF((R170&gt;T170),1,0))+(IF((R171&gt;T171),1,0))+(IF((R172&gt;T172),1,0))</f>
        <v>0</v>
      </c>
      <c r="AD171" s="199">
        <f>(IF((F170&lt;H170),1,0))+(IF((F171&lt;H171),1,0))+(IF((F172&lt;H172),1,0))+(IF((J170&lt;L170),1,0))+(IF((J171&lt;L171),1,0))+(IF((J172&lt;L172),1,0))+(IF((N170&lt;P170),1,0))+(IF((N171&lt;P171),1,0))+(IF((N172&lt;P172),1,0))+(IF((R170&lt;T170),1,0))+(IF((R171&lt;T171),1,0))+(IF((R172&lt;T172),1,0))</f>
        <v>6</v>
      </c>
      <c r="AE171" s="200">
        <f>AC171-AD171</f>
        <v>-6</v>
      </c>
      <c r="AF171" s="195">
        <f>SUM(F170:F172,J170:J172,N170:N172,R170:R172)</f>
        <v>87</v>
      </c>
      <c r="AG171" s="195">
        <f>SUM(H170:H172,L170:L172,P170:P172,T170:T172)</f>
        <v>126</v>
      </c>
      <c r="AH171" s="197">
        <f>AF171-AG171</f>
        <v>-39</v>
      </c>
      <c r="AI171" s="25"/>
      <c r="AJ171" s="25"/>
      <c r="AK171" s="25"/>
      <c r="AL171" s="25"/>
      <c r="AM171" s="25"/>
      <c r="AN171" s="52"/>
      <c r="AO171" s="39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50"/>
      <c r="BG171" s="50"/>
      <c r="BH171" s="50"/>
      <c r="BI171" s="50"/>
      <c r="BJ171" s="25"/>
      <c r="BK171" s="25"/>
      <c r="BL171" s="25"/>
      <c r="BM171" s="25"/>
    </row>
    <row r="172" spans="4:70" s="24" customFormat="1" ht="13.95" customHeight="1" x14ac:dyDescent="0.15">
      <c r="D172" s="106"/>
      <c r="E172" s="103" t="s">
        <v>87</v>
      </c>
      <c r="F172" s="12" t="str">
        <f>IF(L169="","",L169)</f>
        <v/>
      </c>
      <c r="G172" s="2" t="str">
        <f t="shared" si="64"/>
        <v/>
      </c>
      <c r="H172" s="13" t="str">
        <f>IF(J169="","",J169)</f>
        <v/>
      </c>
      <c r="I172" s="499" t="str">
        <f>IF(K169="","",K169)</f>
        <v/>
      </c>
      <c r="J172" s="501"/>
      <c r="K172" s="497"/>
      <c r="L172" s="497"/>
      <c r="M172" s="498"/>
      <c r="N172" s="8"/>
      <c r="O172" s="2" t="str">
        <f t="shared" si="62"/>
        <v/>
      </c>
      <c r="P172" s="9"/>
      <c r="Q172" s="452"/>
      <c r="R172" s="8"/>
      <c r="S172" s="10" t="str">
        <f t="shared" si="63"/>
        <v/>
      </c>
      <c r="T172" s="9"/>
      <c r="U172" s="385"/>
      <c r="V172" s="26">
        <f>AA171</f>
        <v>0</v>
      </c>
      <c r="W172" s="25" t="s">
        <v>24</v>
      </c>
      <c r="X172" s="25">
        <f>AB171</f>
        <v>3</v>
      </c>
      <c r="Y172" s="322" t="s">
        <v>21</v>
      </c>
      <c r="Z172" s="192"/>
      <c r="AA172" s="201"/>
      <c r="AB172" s="202"/>
      <c r="AC172" s="201"/>
      <c r="AD172" s="202"/>
      <c r="AE172" s="203"/>
      <c r="AF172" s="202"/>
      <c r="AG172" s="202"/>
      <c r="AH172" s="203"/>
      <c r="AI172" s="25"/>
      <c r="AJ172" s="25"/>
      <c r="AK172" s="25"/>
      <c r="AL172" s="25"/>
      <c r="AM172" s="25"/>
      <c r="AN172" s="52"/>
      <c r="AO172" s="39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50"/>
      <c r="BG172" s="50"/>
      <c r="BH172" s="50"/>
      <c r="BI172" s="50"/>
      <c r="BJ172" s="25"/>
      <c r="BK172" s="25"/>
      <c r="BL172" s="25"/>
      <c r="BM172" s="25"/>
    </row>
    <row r="173" spans="4:70" s="24" customFormat="1" ht="13.95" customHeight="1" x14ac:dyDescent="0.15">
      <c r="D173" s="104" t="s">
        <v>228</v>
      </c>
      <c r="E173" s="105" t="s">
        <v>229</v>
      </c>
      <c r="F173" s="11">
        <f>IF(P167="","",P167)</f>
        <v>21</v>
      </c>
      <c r="G173" s="14" t="str">
        <f t="shared" si="64"/>
        <v>-</v>
      </c>
      <c r="H173" s="142">
        <f>IF(N167="","",N167)</f>
        <v>18</v>
      </c>
      <c r="I173" s="386" t="str">
        <f>IF(Q167="","",IF(Q167="○","×",IF(Q167="×","○")))</f>
        <v>×</v>
      </c>
      <c r="J173" s="15">
        <f>IF(P170="","",P170)</f>
        <v>21</v>
      </c>
      <c r="K173" s="2" t="str">
        <f t="shared" ref="K173:K174" si="65">IF(J173="","","-")</f>
        <v>-</v>
      </c>
      <c r="L173" s="142">
        <f>IF(N170="","",N170)</f>
        <v>16</v>
      </c>
      <c r="M173" s="386" t="str">
        <f>IF(Q170="","",IF(Q170="○","×",IF(Q170="×","○")))</f>
        <v>○</v>
      </c>
      <c r="N173" s="389"/>
      <c r="O173" s="390"/>
      <c r="P173" s="390"/>
      <c r="Q173" s="500"/>
      <c r="R173" s="1">
        <v>10</v>
      </c>
      <c r="S173" s="2" t="str">
        <f t="shared" si="63"/>
        <v>-</v>
      </c>
      <c r="T173" s="3">
        <v>21</v>
      </c>
      <c r="U173" s="384" t="str">
        <f>IF(R173&lt;&gt;"",IF(R173&gt;T173,IF(R174&gt;T174,"○",IF(R175&gt;T175,"○","×")),IF(R174&gt;T174,IF(R175&gt;T175,"○","×"),"×")),"")</f>
        <v>×</v>
      </c>
      <c r="V173" s="372" t="s">
        <v>337</v>
      </c>
      <c r="W173" s="373"/>
      <c r="X173" s="373"/>
      <c r="Y173" s="374"/>
      <c r="Z173" s="192"/>
      <c r="AA173" s="194"/>
      <c r="AB173" s="195"/>
      <c r="AC173" s="194"/>
      <c r="AD173" s="195"/>
      <c r="AE173" s="197"/>
      <c r="AF173" s="195"/>
      <c r="AG173" s="195"/>
      <c r="AH173" s="197"/>
      <c r="AI173" s="25"/>
      <c r="AJ173" s="25"/>
      <c r="AK173" s="25"/>
      <c r="AL173" s="25"/>
      <c r="AM173" s="25"/>
      <c r="AN173" s="52"/>
      <c r="AO173" s="39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50"/>
      <c r="BG173" s="50"/>
      <c r="BH173" s="50"/>
      <c r="BI173" s="50"/>
      <c r="BJ173" s="25"/>
      <c r="BK173" s="25"/>
      <c r="BL173" s="25"/>
      <c r="BM173" s="25"/>
    </row>
    <row r="174" spans="4:70" s="24" customFormat="1" ht="13.95" customHeight="1" x14ac:dyDescent="0.15">
      <c r="D174" s="101" t="s">
        <v>230</v>
      </c>
      <c r="E174" s="102" t="s">
        <v>229</v>
      </c>
      <c r="F174" s="11">
        <f>IF(P168="","",P168)</f>
        <v>18</v>
      </c>
      <c r="G174" s="2" t="str">
        <f t="shared" si="64"/>
        <v>-</v>
      </c>
      <c r="H174" s="142">
        <f>IF(N168="","",N168)</f>
        <v>21</v>
      </c>
      <c r="I174" s="387" t="str">
        <f>IF(K171="","",K171)</f>
        <v/>
      </c>
      <c r="J174" s="15">
        <f>IF(P171="","",P171)</f>
        <v>21</v>
      </c>
      <c r="K174" s="2" t="str">
        <f t="shared" si="65"/>
        <v>-</v>
      </c>
      <c r="L174" s="142">
        <f>IF(N171="","",N171)</f>
        <v>17</v>
      </c>
      <c r="M174" s="387" t="str">
        <f>IF(O171="","",O171)</f>
        <v>-</v>
      </c>
      <c r="N174" s="392"/>
      <c r="O174" s="393"/>
      <c r="P174" s="393"/>
      <c r="Q174" s="495"/>
      <c r="R174" s="1">
        <v>19</v>
      </c>
      <c r="S174" s="2" t="str">
        <f t="shared" si="63"/>
        <v>-</v>
      </c>
      <c r="T174" s="3">
        <v>21</v>
      </c>
      <c r="U174" s="384"/>
      <c r="V174" s="375"/>
      <c r="W174" s="376"/>
      <c r="X174" s="376"/>
      <c r="Y174" s="377"/>
      <c r="Z174" s="192"/>
      <c r="AA174" s="194">
        <f>COUNTIF(F173:U175,"○")</f>
        <v>1</v>
      </c>
      <c r="AB174" s="195">
        <f>COUNTIF(F173:U175,"×")</f>
        <v>2</v>
      </c>
      <c r="AC174" s="198">
        <f>(IF((F173&gt;H173),1,0))+(IF((F174&gt;H174),1,0))+(IF((F175&gt;H175),1,0))+(IF((J173&gt;L173),1,0))+(IF((J174&gt;L174),1,0))+(IF((J175&gt;L175),1,0))+(IF((N173&gt;P173),1,0))+(IF((N174&gt;P174),1,0))+(IF((N175&gt;P175),1,0))+(IF((R173&gt;T173),1,0))+(IF((R174&gt;T174),1,0))+(IF((R175&gt;T175),1,0))</f>
        <v>3</v>
      </c>
      <c r="AD174" s="199">
        <f>(IF((F173&lt;H173),1,0))+(IF((F174&lt;H174),1,0))+(IF((F175&lt;H175),1,0))+(IF((J173&lt;L173),1,0))+(IF((J174&lt;L174),1,0))+(IF((J175&lt;L175),1,0))+(IF((N173&lt;P173),1,0))+(IF((N174&lt;P174),1,0))+(IF((N175&lt;P175),1,0))+(IF((R173&lt;T173),1,0))+(IF((R174&lt;T174),1,0))+(IF((R175&lt;T175),1,0))</f>
        <v>4</v>
      </c>
      <c r="AE174" s="200">
        <f>AC174-AD174</f>
        <v>-1</v>
      </c>
      <c r="AF174" s="195">
        <f>SUM(F173:F175,J173:J175,N173:N175,R173:R175)</f>
        <v>125</v>
      </c>
      <c r="AG174" s="195">
        <f>SUM(H173:H175,L173:L175,P173:P175,T173:T175)</f>
        <v>135</v>
      </c>
      <c r="AH174" s="197">
        <f>AF174-AG174</f>
        <v>-10</v>
      </c>
      <c r="AI174" s="25"/>
      <c r="AJ174" s="25"/>
      <c r="AK174" s="25"/>
      <c r="AL174" s="25"/>
      <c r="AM174" s="25"/>
      <c r="AN174" s="52"/>
      <c r="AO174" s="39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50"/>
      <c r="BG174" s="50"/>
      <c r="BH174" s="50"/>
      <c r="BI174" s="50"/>
      <c r="BJ174" s="25"/>
      <c r="BK174" s="25"/>
      <c r="BL174" s="25"/>
      <c r="BM174" s="25"/>
    </row>
    <row r="175" spans="4:70" s="24" customFormat="1" ht="13.95" customHeight="1" x14ac:dyDescent="0.15">
      <c r="D175" s="106"/>
      <c r="E175" s="103" t="s">
        <v>74</v>
      </c>
      <c r="F175" s="12">
        <f>IF(P169="","",P169)</f>
        <v>15</v>
      </c>
      <c r="G175" s="10" t="str">
        <f t="shared" si="64"/>
        <v>-</v>
      </c>
      <c r="H175" s="13">
        <f>IF(N169="","",N169)</f>
        <v>21</v>
      </c>
      <c r="I175" s="499" t="str">
        <f>IF(K172="","",K172)</f>
        <v/>
      </c>
      <c r="J175" s="16" t="str">
        <f>IF(P172="","",P172)</f>
        <v/>
      </c>
      <c r="K175" s="2" t="str">
        <f>IF(J175="","","-")</f>
        <v/>
      </c>
      <c r="L175" s="13" t="str">
        <f>IF(N172="","",N172)</f>
        <v/>
      </c>
      <c r="M175" s="499" t="str">
        <f>IF(O172="","",O172)</f>
        <v/>
      </c>
      <c r="N175" s="501"/>
      <c r="O175" s="497"/>
      <c r="P175" s="497"/>
      <c r="Q175" s="498"/>
      <c r="R175" s="8"/>
      <c r="S175" s="2" t="str">
        <f t="shared" si="63"/>
        <v/>
      </c>
      <c r="T175" s="9"/>
      <c r="U175" s="385"/>
      <c r="V175" s="26">
        <f>AA174</f>
        <v>1</v>
      </c>
      <c r="W175" s="25" t="s">
        <v>24</v>
      </c>
      <c r="X175" s="25">
        <f>AB174</f>
        <v>2</v>
      </c>
      <c r="Y175" s="322" t="s">
        <v>21</v>
      </c>
      <c r="Z175" s="192"/>
      <c r="AA175" s="194"/>
      <c r="AB175" s="195"/>
      <c r="AC175" s="194"/>
      <c r="AD175" s="195"/>
      <c r="AE175" s="197"/>
      <c r="AF175" s="195"/>
      <c r="AG175" s="195"/>
      <c r="AH175" s="197"/>
      <c r="AI175" s="25"/>
      <c r="AJ175" s="25"/>
      <c r="AK175" s="25"/>
      <c r="AL175" s="25"/>
      <c r="AM175" s="25"/>
      <c r="AN175" s="52"/>
      <c r="AO175" s="39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50"/>
      <c r="BG175" s="50"/>
      <c r="BH175" s="50"/>
      <c r="BI175" s="50"/>
      <c r="BJ175" s="25"/>
      <c r="BK175" s="25"/>
      <c r="BL175" s="25"/>
      <c r="BM175" s="25"/>
    </row>
    <row r="176" spans="4:70" s="24" customFormat="1" ht="13.95" customHeight="1" x14ac:dyDescent="0.15">
      <c r="D176" s="101" t="s">
        <v>231</v>
      </c>
      <c r="E176" s="105" t="s">
        <v>232</v>
      </c>
      <c r="F176" s="11">
        <f>IF(T167="","",T167)</f>
        <v>19</v>
      </c>
      <c r="G176" s="2" t="str">
        <f t="shared" si="64"/>
        <v>-</v>
      </c>
      <c r="H176" s="142">
        <f>IF(R167="","",R167)</f>
        <v>21</v>
      </c>
      <c r="I176" s="386" t="str">
        <f>IF(U167="","",IF(U167="○","×",IF(U167="×","○")))</f>
        <v>×</v>
      </c>
      <c r="J176" s="15">
        <f>IF(T170="","",T170)</f>
        <v>21</v>
      </c>
      <c r="K176" s="14" t="str">
        <f t="shared" ref="K176:K178" si="66">IF(J176="","","-")</f>
        <v>-</v>
      </c>
      <c r="L176" s="142">
        <f>IF(R170="","",R170)</f>
        <v>14</v>
      </c>
      <c r="M176" s="386" t="str">
        <f>IF(U170="","",IF(U170="○","×",IF(U170="×","○")))</f>
        <v>○</v>
      </c>
      <c r="N176" s="17">
        <f>IF(T173="","",T173)</f>
        <v>21</v>
      </c>
      <c r="O176" s="2" t="str">
        <f>IF(N176="","","-")</f>
        <v>-</v>
      </c>
      <c r="P176" s="141">
        <f>IF(R173="","",R173)</f>
        <v>10</v>
      </c>
      <c r="Q176" s="386" t="str">
        <f>IF(U173="","",IF(U173="○","×",IF(U173="×","○")))</f>
        <v>○</v>
      </c>
      <c r="R176" s="389"/>
      <c r="S176" s="390"/>
      <c r="T176" s="390"/>
      <c r="U176" s="391"/>
      <c r="V176" s="372" t="s">
        <v>338</v>
      </c>
      <c r="W176" s="373"/>
      <c r="X176" s="373"/>
      <c r="Y176" s="374"/>
      <c r="Z176" s="192"/>
      <c r="AA176" s="190"/>
      <c r="AB176" s="191"/>
      <c r="AC176" s="190"/>
      <c r="AD176" s="191"/>
      <c r="AE176" s="196"/>
      <c r="AF176" s="191"/>
      <c r="AG176" s="191"/>
      <c r="AH176" s="196"/>
      <c r="AI176" s="25"/>
      <c r="AJ176" s="25"/>
      <c r="AK176" s="25"/>
      <c r="AL176" s="25"/>
      <c r="AM176" s="25"/>
      <c r="AN176" s="52"/>
      <c r="AO176" s="39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50"/>
      <c r="BG176" s="50"/>
      <c r="BH176" s="50"/>
      <c r="BI176" s="50"/>
      <c r="BJ176" s="25"/>
      <c r="BK176" s="25"/>
      <c r="BL176" s="25"/>
      <c r="BM176" s="25"/>
    </row>
    <row r="177" spans="1:86" s="24" customFormat="1" ht="13.95" customHeight="1" x14ac:dyDescent="0.15">
      <c r="D177" s="101" t="s">
        <v>233</v>
      </c>
      <c r="E177" s="102" t="s">
        <v>232</v>
      </c>
      <c r="F177" s="11">
        <f>IF(T168="","",T168)</f>
        <v>16</v>
      </c>
      <c r="G177" s="2" t="str">
        <f t="shared" si="64"/>
        <v>-</v>
      </c>
      <c r="H177" s="142">
        <f>IF(R168="","",R168)</f>
        <v>21</v>
      </c>
      <c r="I177" s="387" t="str">
        <f>IF(K174="","",K174)</f>
        <v>-</v>
      </c>
      <c r="J177" s="15">
        <f>IF(T171="","",T171)</f>
        <v>21</v>
      </c>
      <c r="K177" s="2" t="str">
        <f t="shared" si="66"/>
        <v>-</v>
      </c>
      <c r="L177" s="142">
        <f>IF(R171="","",R171)</f>
        <v>14</v>
      </c>
      <c r="M177" s="387" t="str">
        <f>IF(O174="","",O174)</f>
        <v/>
      </c>
      <c r="N177" s="15">
        <f>IF(T174="","",T174)</f>
        <v>21</v>
      </c>
      <c r="O177" s="2" t="str">
        <f>IF(N177="","","-")</f>
        <v>-</v>
      </c>
      <c r="P177" s="142">
        <f>IF(R174="","",R174)</f>
        <v>19</v>
      </c>
      <c r="Q177" s="387" t="str">
        <f>IF(S174="","",S174)</f>
        <v>-</v>
      </c>
      <c r="R177" s="392"/>
      <c r="S177" s="393"/>
      <c r="T177" s="393"/>
      <c r="U177" s="394"/>
      <c r="V177" s="375"/>
      <c r="W177" s="376"/>
      <c r="X177" s="376"/>
      <c r="Y177" s="377"/>
      <c r="Z177" s="192"/>
      <c r="AA177" s="194">
        <f>COUNTIF(F176:U178,"○")</f>
        <v>2</v>
      </c>
      <c r="AB177" s="195">
        <f>COUNTIF(F176:U178,"×")</f>
        <v>1</v>
      </c>
      <c r="AC177" s="198">
        <f>(IF((F176&gt;H176),1,0))+(IF((F177&gt;H177),1,0))+(IF((F178&gt;H178),1,0))+(IF((J176&gt;L176),1,0))+(IF((J177&gt;L177),1,0))+(IF((J178&gt;L178),1,0))+(IF((N176&gt;P176),1,0))+(IF((N177&gt;P177),1,0))+(IF((N178&gt;P178),1,0))+(IF((R176&gt;T176),1,0))+(IF((R177&gt;T177),1,0))+(IF((R178&gt;T178),1,0))</f>
        <v>4</v>
      </c>
      <c r="AD177" s="199">
        <f>(IF((F176&lt;H176),1,0))+(IF((F177&lt;H177),1,0))+(IF((F178&lt;H178),1,0))+(IF((J176&lt;L176),1,0))+(IF((J177&lt;L177),1,0))+(IF((J178&lt;L178),1,0))+(IF((N176&lt;P176),1,0))+(IF((N177&lt;P177),1,0))+(IF((N178&lt;P178),1,0))+(IF((R176&lt;T176),1,0))+(IF((R177&lt;T177),1,0))+(IF((R178&lt;T178),1,0))</f>
        <v>2</v>
      </c>
      <c r="AE177" s="200">
        <f>AC177-AD177</f>
        <v>2</v>
      </c>
      <c r="AF177" s="195">
        <f>SUM(F176:F178,J176:J178,N176:N178,R176:R178)</f>
        <v>119</v>
      </c>
      <c r="AG177" s="195">
        <f>SUM(H176:H178,L176:L178,P176:P178,T176:T178)</f>
        <v>99</v>
      </c>
      <c r="AH177" s="197">
        <f>AF177-AG177</f>
        <v>20</v>
      </c>
      <c r="AI177" s="25"/>
      <c r="AJ177" s="25"/>
      <c r="AK177" s="25"/>
      <c r="AL177" s="25"/>
      <c r="AM177" s="25"/>
      <c r="AN177" s="52"/>
      <c r="AO177" s="39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50"/>
      <c r="BG177" s="50"/>
      <c r="BH177" s="50"/>
      <c r="BI177" s="50"/>
      <c r="BJ177" s="25"/>
      <c r="BK177" s="25"/>
      <c r="BL177" s="25"/>
      <c r="BM177" s="25"/>
    </row>
    <row r="178" spans="1:86" s="24" customFormat="1" ht="13.95" customHeight="1" thickBot="1" x14ac:dyDescent="0.2">
      <c r="D178" s="109"/>
      <c r="E178" s="111" t="s">
        <v>87</v>
      </c>
      <c r="F178" s="18" t="str">
        <f>IF(T169="","",T169)</f>
        <v/>
      </c>
      <c r="G178" s="19" t="str">
        <f t="shared" si="64"/>
        <v/>
      </c>
      <c r="H178" s="143" t="str">
        <f>IF(R169="","",R169)</f>
        <v/>
      </c>
      <c r="I178" s="388" t="str">
        <f>IF(K175="","",K175)</f>
        <v/>
      </c>
      <c r="J178" s="20" t="str">
        <f>IF(T172="","",T172)</f>
        <v/>
      </c>
      <c r="K178" s="19" t="str">
        <f t="shared" si="66"/>
        <v/>
      </c>
      <c r="L178" s="143" t="str">
        <f>IF(R172="","",R172)</f>
        <v/>
      </c>
      <c r="M178" s="388" t="str">
        <f>IF(O175="","",O175)</f>
        <v/>
      </c>
      <c r="N178" s="20" t="str">
        <f>IF(T175="","",T175)</f>
        <v/>
      </c>
      <c r="O178" s="19" t="str">
        <f>IF(N178="","","-")</f>
        <v/>
      </c>
      <c r="P178" s="143" t="str">
        <f>IF(R175="","",R175)</f>
        <v/>
      </c>
      <c r="Q178" s="388" t="str">
        <f>IF(S175="","",S175)</f>
        <v/>
      </c>
      <c r="R178" s="395"/>
      <c r="S178" s="396"/>
      <c r="T178" s="396"/>
      <c r="U178" s="397"/>
      <c r="V178" s="323">
        <f>AA177</f>
        <v>2</v>
      </c>
      <c r="W178" s="324" t="s">
        <v>24</v>
      </c>
      <c r="X178" s="324">
        <f>AB177</f>
        <v>1</v>
      </c>
      <c r="Y178" s="325" t="s">
        <v>21</v>
      </c>
      <c r="Z178" s="192"/>
      <c r="AA178" s="201"/>
      <c r="AB178" s="202"/>
      <c r="AC178" s="201"/>
      <c r="AD178" s="202"/>
      <c r="AE178" s="203"/>
      <c r="AF178" s="202"/>
      <c r="AG178" s="202"/>
      <c r="AH178" s="203"/>
      <c r="AI178" s="25"/>
      <c r="AJ178" s="25"/>
      <c r="AK178" s="25"/>
      <c r="AL178" s="25"/>
      <c r="AM178" s="25"/>
      <c r="AN178" s="52"/>
      <c r="AO178" s="39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50"/>
      <c r="BG178" s="50"/>
      <c r="BH178" s="50"/>
      <c r="BI178" s="50"/>
      <c r="BJ178" s="25"/>
      <c r="BK178" s="25"/>
      <c r="BL178" s="25"/>
      <c r="BM178" s="25"/>
    </row>
    <row r="179" spans="1:86" s="24" customFormat="1" ht="12" customHeight="1" x14ac:dyDescent="0.2">
      <c r="D179" s="52"/>
      <c r="E179" s="39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50"/>
      <c r="W179" s="50"/>
      <c r="X179" s="50"/>
      <c r="Y179" s="50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52"/>
      <c r="AO179" s="39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50"/>
      <c r="BG179" s="50"/>
      <c r="BH179" s="50"/>
      <c r="BI179" s="50"/>
      <c r="BJ179" s="25"/>
      <c r="BK179" s="25"/>
      <c r="BL179" s="25"/>
      <c r="BM179" s="25"/>
    </row>
    <row r="180" spans="1:86" ht="12" customHeight="1" thickBot="1" x14ac:dyDescent="0.25">
      <c r="D180" s="52"/>
      <c r="E180" s="39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50"/>
      <c r="W180" s="50"/>
      <c r="X180" s="50"/>
      <c r="Y180" s="50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52"/>
      <c r="AO180" s="39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50"/>
      <c r="BG180" s="50"/>
      <c r="BH180" s="50"/>
      <c r="BI180" s="50"/>
      <c r="BJ180" s="25"/>
      <c r="BK180" s="25"/>
      <c r="BL180" s="25"/>
      <c r="BM180" s="25"/>
    </row>
    <row r="181" spans="1:86" ht="12" customHeight="1" x14ac:dyDescent="0.2">
      <c r="A181" s="126"/>
      <c r="B181" s="126"/>
      <c r="C181" s="126"/>
      <c r="D181" s="342"/>
      <c r="E181" s="343"/>
      <c r="F181" s="352"/>
      <c r="G181" s="352"/>
      <c r="H181" s="352"/>
      <c r="I181" s="352"/>
      <c r="J181" s="352"/>
      <c r="K181" s="352"/>
      <c r="L181" s="352"/>
      <c r="M181" s="352"/>
      <c r="N181" s="352"/>
      <c r="O181" s="352"/>
      <c r="P181" s="352"/>
      <c r="Q181" s="352"/>
      <c r="R181" s="352"/>
      <c r="S181" s="352"/>
      <c r="T181" s="352"/>
      <c r="U181" s="352"/>
      <c r="V181" s="353"/>
      <c r="W181" s="353"/>
      <c r="X181" s="353"/>
      <c r="Y181" s="353"/>
      <c r="Z181" s="346"/>
      <c r="AA181" s="346"/>
      <c r="AB181" s="346"/>
      <c r="AC181" s="346"/>
      <c r="AD181" s="346"/>
      <c r="AE181" s="346"/>
      <c r="AF181" s="346"/>
      <c r="AG181" s="346"/>
      <c r="AH181" s="346"/>
      <c r="AI181" s="346"/>
      <c r="AJ181" s="346"/>
      <c r="AK181" s="346"/>
      <c r="AL181" s="346"/>
      <c r="AM181" s="346"/>
      <c r="AN181" s="343"/>
      <c r="AO181" s="352"/>
      <c r="AP181" s="352"/>
      <c r="AQ181" s="352"/>
      <c r="AR181" s="352"/>
      <c r="AS181" s="352"/>
      <c r="AT181" s="352"/>
      <c r="AU181" s="352"/>
      <c r="AV181" s="352"/>
      <c r="AW181" s="352"/>
      <c r="AX181" s="352"/>
      <c r="AY181" s="352"/>
      <c r="AZ181" s="352"/>
      <c r="BA181" s="352"/>
      <c r="BB181" s="352"/>
      <c r="BC181" s="352"/>
      <c r="BD181" s="352"/>
      <c r="BE181" s="353"/>
      <c r="BF181" s="353"/>
      <c r="BG181" s="353"/>
      <c r="BH181" s="353"/>
      <c r="BI181" s="346"/>
      <c r="BJ181" s="346"/>
      <c r="BK181" s="346"/>
      <c r="BL181" s="346"/>
      <c r="BM181" s="126"/>
    </row>
    <row r="182" spans="1:86" ht="30" x14ac:dyDescent="0.2">
      <c r="C182" s="24"/>
      <c r="D182" s="24"/>
      <c r="E182" s="453" t="s">
        <v>306</v>
      </c>
      <c r="F182" s="453"/>
      <c r="G182" s="453"/>
      <c r="H182" s="453"/>
      <c r="I182" s="453"/>
      <c r="J182" s="453"/>
      <c r="K182" s="453"/>
      <c r="L182" s="453"/>
      <c r="M182" s="453"/>
      <c r="N182" s="453"/>
      <c r="O182" s="453"/>
      <c r="P182" s="453"/>
      <c r="Q182" s="453"/>
      <c r="R182" s="453"/>
      <c r="S182" s="128"/>
      <c r="T182" s="128"/>
      <c r="U182" s="128"/>
      <c r="V182" s="128"/>
      <c r="W182" s="71" t="s">
        <v>13</v>
      </c>
      <c r="X182" s="128"/>
      <c r="Y182" s="128"/>
      <c r="Z182" s="128"/>
      <c r="AA182" s="24"/>
      <c r="AB182" s="24"/>
      <c r="AC182" s="24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25"/>
      <c r="BB182" s="25"/>
      <c r="BC182" s="24"/>
      <c r="BD182" s="24"/>
      <c r="BE182" s="24"/>
      <c r="BF182" s="24"/>
      <c r="BG182" s="24"/>
      <c r="BH182" s="24"/>
      <c r="BI182" s="24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</row>
    <row r="183" spans="1:86" ht="5.0999999999999996" customHeight="1" thickBot="1" x14ac:dyDescent="0.25">
      <c r="C183" s="24"/>
      <c r="E183" s="40"/>
      <c r="F183" s="43"/>
      <c r="G183" s="43"/>
      <c r="H183" s="43"/>
      <c r="I183" s="43"/>
      <c r="J183" s="43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22"/>
      <c r="V183" s="22"/>
      <c r="W183" s="22"/>
      <c r="X183" s="22"/>
      <c r="Y183" s="22"/>
      <c r="Z183" s="41"/>
      <c r="AA183" s="40"/>
      <c r="AB183" s="40"/>
      <c r="AC183" s="40"/>
      <c r="AD183" s="40"/>
      <c r="AE183" s="40"/>
      <c r="AF183" s="40"/>
      <c r="AG183" s="40"/>
      <c r="AH183" s="40"/>
      <c r="AI183" s="40"/>
      <c r="AY183" s="24"/>
      <c r="AZ183" s="24"/>
      <c r="BA183" s="25"/>
      <c r="BB183" s="25"/>
      <c r="BC183" s="24"/>
      <c r="BD183" s="24"/>
      <c r="BE183" s="24"/>
      <c r="BF183" s="24"/>
      <c r="BG183" s="24"/>
      <c r="BH183" s="24"/>
      <c r="BI183" s="24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</row>
    <row r="184" spans="1:86" ht="12.9" customHeight="1" x14ac:dyDescent="0.15">
      <c r="D184" s="442" t="s">
        <v>234</v>
      </c>
      <c r="E184" s="443"/>
      <c r="F184" s="446" t="str">
        <f>D186</f>
        <v>松本沙織</v>
      </c>
      <c r="G184" s="447"/>
      <c r="H184" s="447"/>
      <c r="I184" s="448"/>
      <c r="J184" s="449" t="str">
        <f>D189</f>
        <v>島村佳澄</v>
      </c>
      <c r="K184" s="447"/>
      <c r="L184" s="447"/>
      <c r="M184" s="448"/>
      <c r="N184" s="449" t="str">
        <f>D192</f>
        <v>森　真樹</v>
      </c>
      <c r="O184" s="447"/>
      <c r="P184" s="447"/>
      <c r="Q184" s="448"/>
      <c r="R184" s="449" t="str">
        <f>D195</f>
        <v>香川陽菜乃</v>
      </c>
      <c r="S184" s="447"/>
      <c r="T184" s="447"/>
      <c r="U184" s="448"/>
      <c r="V184" s="449" t="str">
        <f>D198</f>
        <v>加藤　彩</v>
      </c>
      <c r="W184" s="447"/>
      <c r="X184" s="447"/>
      <c r="Y184" s="448"/>
      <c r="Z184" s="378" t="s">
        <v>15</v>
      </c>
      <c r="AA184" s="379"/>
      <c r="AB184" s="379"/>
      <c r="AC184" s="380"/>
      <c r="AD184" s="146"/>
      <c r="AE184" s="399" t="s">
        <v>17</v>
      </c>
      <c r="AF184" s="400"/>
      <c r="AG184" s="401" t="s">
        <v>18</v>
      </c>
      <c r="AH184" s="403"/>
      <c r="AI184" s="402"/>
      <c r="AJ184" s="404" t="s">
        <v>19</v>
      </c>
      <c r="AK184" s="405"/>
      <c r="AL184" s="406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72"/>
      <c r="AY184" s="72"/>
      <c r="AZ184" s="72"/>
      <c r="BA184" s="72"/>
      <c r="BB184" s="72"/>
      <c r="BC184" s="72"/>
      <c r="BD184" s="50"/>
      <c r="BE184" s="50"/>
      <c r="BF184" s="50"/>
      <c r="BG184" s="50"/>
      <c r="BH184" s="25"/>
      <c r="BI184" s="25"/>
      <c r="BJ184" s="25"/>
      <c r="BK184" s="25"/>
    </row>
    <row r="185" spans="1:86" ht="12.9" customHeight="1" thickBot="1" x14ac:dyDescent="0.2">
      <c r="D185" s="444"/>
      <c r="E185" s="445"/>
      <c r="F185" s="440" t="str">
        <f>D187</f>
        <v>清水涼子</v>
      </c>
      <c r="G185" s="370"/>
      <c r="H185" s="370"/>
      <c r="I185" s="371"/>
      <c r="J185" s="369" t="str">
        <f>D190</f>
        <v>濱岡美雪</v>
      </c>
      <c r="K185" s="370"/>
      <c r="L185" s="370"/>
      <c r="M185" s="371"/>
      <c r="N185" s="369" t="str">
        <f>D193</f>
        <v>田中千遥</v>
      </c>
      <c r="O185" s="370"/>
      <c r="P185" s="370"/>
      <c r="Q185" s="371"/>
      <c r="R185" s="369" t="str">
        <f>D196</f>
        <v>佐藤美紅</v>
      </c>
      <c r="S185" s="370"/>
      <c r="T185" s="370"/>
      <c r="U185" s="371"/>
      <c r="V185" s="369" t="str">
        <f>D199</f>
        <v>阿部一恵</v>
      </c>
      <c r="W185" s="370"/>
      <c r="X185" s="370"/>
      <c r="Y185" s="371"/>
      <c r="Z185" s="407" t="s">
        <v>16</v>
      </c>
      <c r="AA185" s="408"/>
      <c r="AB185" s="408"/>
      <c r="AC185" s="409"/>
      <c r="AD185" s="146"/>
      <c r="AE185" s="147" t="s">
        <v>20</v>
      </c>
      <c r="AF185" s="148" t="s">
        <v>21</v>
      </c>
      <c r="AG185" s="147" t="s">
        <v>14</v>
      </c>
      <c r="AH185" s="148" t="s">
        <v>22</v>
      </c>
      <c r="AI185" s="149" t="s">
        <v>23</v>
      </c>
      <c r="AJ185" s="148" t="s">
        <v>14</v>
      </c>
      <c r="AK185" s="148" t="s">
        <v>22</v>
      </c>
      <c r="AL185" s="149" t="s">
        <v>23</v>
      </c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72"/>
      <c r="AY185" s="72"/>
      <c r="AZ185" s="72"/>
      <c r="BA185" s="72"/>
      <c r="BB185" s="72"/>
      <c r="BC185" s="72"/>
      <c r="BD185" s="50"/>
      <c r="BE185" s="50"/>
      <c r="BF185" s="50"/>
      <c r="BG185" s="50"/>
      <c r="BH185" s="25"/>
      <c r="BI185" s="25"/>
      <c r="BJ185" s="25"/>
      <c r="BK185" s="25"/>
    </row>
    <row r="186" spans="1:86" ht="12.45" customHeight="1" x14ac:dyDescent="0.15">
      <c r="D186" s="32" t="s">
        <v>235</v>
      </c>
      <c r="E186" s="56" t="s">
        <v>236</v>
      </c>
      <c r="F186" s="482"/>
      <c r="G186" s="483"/>
      <c r="H186" s="483"/>
      <c r="I186" s="484"/>
      <c r="J186" s="150">
        <v>21</v>
      </c>
      <c r="K186" s="151" t="str">
        <f>IF(J186="","","-")</f>
        <v>-</v>
      </c>
      <c r="L186" s="152">
        <v>17</v>
      </c>
      <c r="M186" s="461" t="str">
        <f>IF(J186&lt;&gt;"",IF(J186&gt;L186,IF(J187&gt;L187,"○",IF(J188&gt;L188,"○","×")),IF(J187&gt;L187,IF(J188&gt;L188,"○","×"),"×")),"")</f>
        <v>○</v>
      </c>
      <c r="N186" s="150">
        <v>15</v>
      </c>
      <c r="O186" s="153" t="str">
        <f t="shared" ref="O186:O191" si="67">IF(N186="","","-")</f>
        <v>-</v>
      </c>
      <c r="P186" s="154">
        <v>21</v>
      </c>
      <c r="Q186" s="461" t="str">
        <f>IF(N186&lt;&gt;"",IF(N186&gt;P186,IF(N187&gt;P187,"○",IF(N188&gt;P188,"○","×")),IF(N187&gt;P187,IF(N188&gt;P188,"○","×"),"×")),"")</f>
        <v>×</v>
      </c>
      <c r="R186" s="150">
        <v>13</v>
      </c>
      <c r="S186" s="153" t="str">
        <f t="shared" ref="S186:S194" si="68">IF(R186="","","-")</f>
        <v>-</v>
      </c>
      <c r="T186" s="154">
        <v>21</v>
      </c>
      <c r="U186" s="461" t="str">
        <f>IF(R186&lt;&gt;"",IF(R186&gt;T186,IF(R187&gt;T187,"○",IF(R188&gt;T188,"○","×")),IF(R187&gt;T187,IF(R188&gt;T188,"○","×"),"×")),"")</f>
        <v>×</v>
      </c>
      <c r="V186" s="150">
        <v>21</v>
      </c>
      <c r="W186" s="153" t="str">
        <f t="shared" ref="W186:W197" si="69">IF(V186="","","-")</f>
        <v>-</v>
      </c>
      <c r="X186" s="154">
        <v>15</v>
      </c>
      <c r="Y186" s="462" t="str">
        <f>IF(V186&lt;&gt;"",IF(V186&gt;X186,IF(V187&gt;X187,"○",IF(V188&gt;X188,"○","×")),IF(V187&gt;X187,IF(V188&gt;X188,"○","×"),"×")),"")</f>
        <v>○</v>
      </c>
      <c r="Z186" s="381" t="s">
        <v>337</v>
      </c>
      <c r="AA186" s="382"/>
      <c r="AB186" s="382"/>
      <c r="AC186" s="383"/>
      <c r="AD186" s="146"/>
      <c r="AE186" s="155"/>
      <c r="AF186" s="156"/>
      <c r="AG186" s="157"/>
      <c r="AH186" s="158"/>
      <c r="AI186" s="159"/>
      <c r="AJ186" s="156"/>
      <c r="AK186" s="156"/>
      <c r="AL186" s="159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50"/>
      <c r="BE186" s="50"/>
      <c r="BF186" s="50"/>
      <c r="BG186" s="50"/>
      <c r="BH186" s="25"/>
      <c r="BI186" s="25"/>
      <c r="BJ186" s="25"/>
      <c r="BK186" s="25"/>
    </row>
    <row r="187" spans="1:86" ht="12.45" customHeight="1" x14ac:dyDescent="0.15">
      <c r="D187" s="28" t="s">
        <v>237</v>
      </c>
      <c r="E187" s="37" t="s">
        <v>236</v>
      </c>
      <c r="F187" s="485"/>
      <c r="G187" s="415"/>
      <c r="H187" s="415"/>
      <c r="I187" s="416"/>
      <c r="J187" s="150">
        <v>25</v>
      </c>
      <c r="K187" s="151" t="str">
        <f>IF(J187="","","-")</f>
        <v>-</v>
      </c>
      <c r="L187" s="160">
        <v>23</v>
      </c>
      <c r="M187" s="455"/>
      <c r="N187" s="150">
        <v>13</v>
      </c>
      <c r="O187" s="151" t="str">
        <f t="shared" si="67"/>
        <v>-</v>
      </c>
      <c r="P187" s="152">
        <v>21</v>
      </c>
      <c r="Q187" s="455"/>
      <c r="R187" s="150">
        <v>21</v>
      </c>
      <c r="S187" s="151" t="str">
        <f t="shared" si="68"/>
        <v>-</v>
      </c>
      <c r="T187" s="152">
        <v>17</v>
      </c>
      <c r="U187" s="455"/>
      <c r="V187" s="150">
        <v>20</v>
      </c>
      <c r="W187" s="151" t="str">
        <f t="shared" si="69"/>
        <v>-</v>
      </c>
      <c r="X187" s="152">
        <v>22</v>
      </c>
      <c r="Y187" s="420"/>
      <c r="Z187" s="375"/>
      <c r="AA187" s="376"/>
      <c r="AB187" s="376"/>
      <c r="AC187" s="377"/>
      <c r="AD187" s="146"/>
      <c r="AE187" s="155">
        <f>COUNTIF(F186:Y188,"○")</f>
        <v>2</v>
      </c>
      <c r="AF187" s="156">
        <f>COUNTIF(F186:Y188,"×")</f>
        <v>2</v>
      </c>
      <c r="AG187" s="157">
        <f>(IF((F186&gt;H186),1,0))+(IF((F187&gt;H187),1,0))+(IF((F188&gt;H188),1,0))+(IF((J186&gt;L186),1,0))+(IF((J187&gt;L187),1,0))+(IF((J188&gt;L188),1,0))+(IF((N186&gt;P186),1,0))+(IF((N187&gt;P187),1,0))+(IF((N188&gt;P188),1,0))+(IF((R186&gt;T186),1,0))+(IF((R187&gt;T187),1,0))+(IF((R188&gt;T188),1,0))+(IF((V186&gt;X186),1,0))+(IF((V187&gt;X187),1,0))+(IF((V188&gt;X188),1,0))</f>
        <v>5</v>
      </c>
      <c r="AH187" s="158">
        <f>(IF((F186&lt;H186),1,0))+(IF((F187&lt;H187),1,0))+(IF((F188&lt;H188),1,0))+(IF((J186&lt;L186),1,0))+(IF((J187&lt;L187),1,0))+(IF((J188&lt;L188),1,0))+(IF((N186&lt;P186),1,0))+(IF((N187&lt;P187),1,0))+(IF((N188&lt;P188),1,0))+(IF((R186&lt;T186),1,0))+(IF((R187&lt;T187),1,0))+(IF((R188&lt;T188),1,0))+(IF((V186&lt;X186),1,0))+(IF((V187&lt;X187),1,0))+(IF((V188&lt;X188),1,0))</f>
        <v>5</v>
      </c>
      <c r="AI187" s="161">
        <f>AG187-AH187</f>
        <v>0</v>
      </c>
      <c r="AJ187" s="156">
        <f>SUM(F186:F188,J186:J188,N186:N188,R186:R188,V186:V188)</f>
        <v>181</v>
      </c>
      <c r="AK187" s="156">
        <f>SUM(H186:H188,L186:L188,P186:P188,T186:T188,X186:X188)</f>
        <v>193</v>
      </c>
      <c r="AL187" s="159">
        <f>AJ187-AK187</f>
        <v>-12</v>
      </c>
      <c r="AN187" s="77"/>
      <c r="AO187" s="77"/>
      <c r="AP187" s="77"/>
      <c r="AQ187" s="77"/>
      <c r="AR187" s="77"/>
      <c r="AS187" s="77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50"/>
      <c r="BE187" s="50"/>
      <c r="BF187" s="50"/>
      <c r="BG187" s="50"/>
      <c r="BH187" s="25"/>
      <c r="BI187" s="25"/>
      <c r="BJ187" s="25"/>
      <c r="BK187" s="25"/>
    </row>
    <row r="188" spans="1:86" ht="12.45" customHeight="1" x14ac:dyDescent="0.15">
      <c r="D188" s="28"/>
      <c r="E188" s="38" t="s">
        <v>86</v>
      </c>
      <c r="F188" s="486"/>
      <c r="G188" s="487"/>
      <c r="H188" s="487"/>
      <c r="I188" s="488"/>
      <c r="J188" s="162"/>
      <c r="K188" s="151" t="str">
        <f>IF(J188="","","-")</f>
        <v/>
      </c>
      <c r="L188" s="163"/>
      <c r="M188" s="456"/>
      <c r="N188" s="162"/>
      <c r="O188" s="164" t="str">
        <f t="shared" si="67"/>
        <v/>
      </c>
      <c r="P188" s="163"/>
      <c r="Q188" s="455"/>
      <c r="R188" s="150">
        <v>11</v>
      </c>
      <c r="S188" s="151" t="str">
        <f t="shared" si="68"/>
        <v>-</v>
      </c>
      <c r="T188" s="152">
        <v>21</v>
      </c>
      <c r="U188" s="455"/>
      <c r="V188" s="150">
        <v>21</v>
      </c>
      <c r="W188" s="151" t="str">
        <f t="shared" si="69"/>
        <v>-</v>
      </c>
      <c r="X188" s="152">
        <v>15</v>
      </c>
      <c r="Y188" s="420"/>
      <c r="Z188" s="297">
        <f>AE187</f>
        <v>2</v>
      </c>
      <c r="AA188" s="298" t="s">
        <v>24</v>
      </c>
      <c r="AB188" s="298">
        <f>AF187</f>
        <v>2</v>
      </c>
      <c r="AC188" s="299" t="s">
        <v>21</v>
      </c>
      <c r="AD188" s="146"/>
      <c r="AE188" s="155"/>
      <c r="AF188" s="156"/>
      <c r="AG188" s="157"/>
      <c r="AH188" s="158"/>
      <c r="AI188" s="159"/>
      <c r="AJ188" s="156"/>
      <c r="AK188" s="156"/>
      <c r="AL188" s="159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2"/>
      <c r="AY188" s="72"/>
      <c r="AZ188" s="72"/>
      <c r="BA188" s="72"/>
      <c r="BB188" s="72"/>
      <c r="BC188" s="72"/>
      <c r="BD188" s="50"/>
      <c r="BE188" s="50"/>
      <c r="BF188" s="50"/>
      <c r="BG188" s="50"/>
      <c r="BH188" s="25"/>
      <c r="BI188" s="25"/>
      <c r="BJ188" s="25"/>
      <c r="BK188" s="25"/>
    </row>
    <row r="189" spans="1:86" ht="12.45" customHeight="1" x14ac:dyDescent="0.15">
      <c r="D189" s="30" t="s">
        <v>238</v>
      </c>
      <c r="E189" s="37" t="s">
        <v>239</v>
      </c>
      <c r="F189" s="165">
        <f>IF(L186="","",L186)</f>
        <v>17</v>
      </c>
      <c r="G189" s="151" t="str">
        <f t="shared" ref="G189:G200" si="70">IF(F189="","","-")</f>
        <v>-</v>
      </c>
      <c r="H189" s="166">
        <f>IF(J186="","",J186)</f>
        <v>21</v>
      </c>
      <c r="I189" s="437" t="str">
        <f>IF(M186="","",IF(M186="○","×",IF(M186="×","○")))</f>
        <v>×</v>
      </c>
      <c r="J189" s="411"/>
      <c r="K189" s="412"/>
      <c r="L189" s="412"/>
      <c r="M189" s="413"/>
      <c r="N189" s="150">
        <v>21</v>
      </c>
      <c r="O189" s="151" t="str">
        <f t="shared" si="67"/>
        <v>-</v>
      </c>
      <c r="P189" s="152">
        <v>15</v>
      </c>
      <c r="Q189" s="460" t="str">
        <f>IF(N189&lt;&gt;"",IF(N189&gt;P189,IF(N190&gt;P190,"○",IF(N191&gt;P191,"○","×")),IF(N190&gt;P190,IF(N191&gt;P191,"○","×"),"×")),"")</f>
        <v>×</v>
      </c>
      <c r="R189" s="167">
        <v>18</v>
      </c>
      <c r="S189" s="168" t="str">
        <f t="shared" si="68"/>
        <v>-</v>
      </c>
      <c r="T189" s="169">
        <v>21</v>
      </c>
      <c r="U189" s="460" t="str">
        <f>IF(R189&lt;&gt;"",IF(R189&gt;T189,IF(R190&gt;T190,"○",IF(R191&gt;T191,"○","×")),IF(R190&gt;T190,IF(R191&gt;T191,"○","×"),"×")),"")</f>
        <v>×</v>
      </c>
      <c r="V189" s="167">
        <v>21</v>
      </c>
      <c r="W189" s="168" t="str">
        <f t="shared" si="69"/>
        <v>-</v>
      </c>
      <c r="X189" s="169">
        <v>14</v>
      </c>
      <c r="Y189" s="457" t="str">
        <f>IF(V189&lt;&gt;"",IF(V189&gt;X189,IF(V190&gt;X190,"○",IF(V191&gt;X191,"○","×")),IF(V190&gt;X190,IF(V191&gt;X191,"○","×"),"×")),"")</f>
        <v>○</v>
      </c>
      <c r="Z189" s="372" t="s">
        <v>336</v>
      </c>
      <c r="AA189" s="373"/>
      <c r="AB189" s="373"/>
      <c r="AC189" s="374"/>
      <c r="AD189" s="146"/>
      <c r="AE189" s="170"/>
      <c r="AF189" s="171"/>
      <c r="AG189" s="172"/>
      <c r="AH189" s="173"/>
      <c r="AI189" s="174"/>
      <c r="AJ189" s="171"/>
      <c r="AK189" s="171"/>
      <c r="AL189" s="174"/>
      <c r="AN189" s="29"/>
      <c r="AO189" s="29"/>
      <c r="AP189" s="29"/>
      <c r="AQ189" s="29"/>
      <c r="AR189" s="29"/>
      <c r="AS189" s="29"/>
      <c r="AT189" s="29"/>
      <c r="AU189" s="77"/>
      <c r="AV189" s="77"/>
      <c r="AW189" s="77"/>
      <c r="AX189" s="72"/>
      <c r="AY189" s="72"/>
      <c r="AZ189" s="72"/>
      <c r="BA189" s="72"/>
      <c r="BB189" s="72"/>
      <c r="BC189" s="72"/>
      <c r="BD189" s="50"/>
      <c r="BE189" s="50"/>
      <c r="BF189" s="50"/>
      <c r="BG189" s="50"/>
      <c r="BH189" s="25"/>
      <c r="BI189" s="25"/>
      <c r="BJ189" s="25"/>
      <c r="BK189" s="25"/>
    </row>
    <row r="190" spans="1:86" ht="12.45" customHeight="1" x14ac:dyDescent="0.15">
      <c r="D190" s="28" t="s">
        <v>240</v>
      </c>
      <c r="E190" s="37" t="s">
        <v>241</v>
      </c>
      <c r="F190" s="165">
        <f>IF(L187="","",L187)</f>
        <v>23</v>
      </c>
      <c r="G190" s="151" t="str">
        <f t="shared" si="70"/>
        <v>-</v>
      </c>
      <c r="H190" s="166">
        <f>IF(J187="","",J187)</f>
        <v>25</v>
      </c>
      <c r="I190" s="438" t="str">
        <f>IF(K187="","",K187)</f>
        <v>-</v>
      </c>
      <c r="J190" s="414"/>
      <c r="K190" s="415"/>
      <c r="L190" s="415"/>
      <c r="M190" s="416"/>
      <c r="N190" s="150">
        <v>10</v>
      </c>
      <c r="O190" s="151" t="str">
        <f t="shared" si="67"/>
        <v>-</v>
      </c>
      <c r="P190" s="152">
        <v>21</v>
      </c>
      <c r="Q190" s="455"/>
      <c r="R190" s="150">
        <v>11</v>
      </c>
      <c r="S190" s="151" t="str">
        <f t="shared" si="68"/>
        <v>-</v>
      </c>
      <c r="T190" s="152">
        <v>21</v>
      </c>
      <c r="U190" s="455"/>
      <c r="V190" s="150">
        <v>21</v>
      </c>
      <c r="W190" s="151" t="str">
        <f t="shared" si="69"/>
        <v>-</v>
      </c>
      <c r="X190" s="152">
        <v>10</v>
      </c>
      <c r="Y190" s="420"/>
      <c r="Z190" s="375"/>
      <c r="AA190" s="376"/>
      <c r="AB190" s="376"/>
      <c r="AC190" s="377"/>
      <c r="AD190" s="146"/>
      <c r="AE190" s="155">
        <f>COUNTIF(F189:Y191,"○")</f>
        <v>1</v>
      </c>
      <c r="AF190" s="156">
        <f>COUNTIF(F189:Y191,"×")</f>
        <v>3</v>
      </c>
      <c r="AG190" s="157">
        <f>(IF((F189&gt;H189),1,0))+(IF((F190&gt;H190),1,0))+(IF((F191&gt;H191),1,0))+(IF((J189&gt;L189),1,0))+(IF((J190&gt;L190),1,0))+(IF((J191&gt;L191),1,0))+(IF((N189&gt;P189),1,0))+(IF((N190&gt;P190),1,0))+(IF((N191&gt;P191),1,0))+(IF((R189&gt;T189),1,0))+(IF((R190&gt;T190),1,0))+(IF((R191&gt;T191),1,0))+(IF((V189&gt;X189),1,0))+(IF((V190&gt;X190),1,0))+(IF((V191&gt;X191),1,0))</f>
        <v>3</v>
      </c>
      <c r="AH190" s="158">
        <f>(IF((F189&lt;H189),1,0))+(IF((F190&lt;H190),1,0))+(IF((F191&lt;H191),1,0))+(IF((J189&lt;L189),1,0))+(IF((J190&lt;L190),1,0))+(IF((J191&lt;L191),1,0))+(IF((N189&lt;P189),1,0))+(IF((N190&lt;P190),1,0))+(IF((N191&lt;P191),1,0))+(IF((R189&lt;T189),1,0))+(IF((R190&lt;T190),1,0))+(IF((R191&lt;T191),1,0))+(IF((V189&lt;X189),1,0))+(IF((V190&lt;X190),1,0))+(IF((V191&lt;X191),1,0))</f>
        <v>6</v>
      </c>
      <c r="AI190" s="161">
        <f>AG190-AH190</f>
        <v>-3</v>
      </c>
      <c r="AJ190" s="156">
        <f>SUM(F189:F191,J189:J191,N189:N191,R189:R191,V189:V191)</f>
        <v>160</v>
      </c>
      <c r="AK190" s="156">
        <f>SUM(H189:H191,L189:L191,P189:P191,T189:T191,X189:X191)</f>
        <v>169</v>
      </c>
      <c r="AL190" s="159">
        <f>AJ190-AK190</f>
        <v>-9</v>
      </c>
      <c r="AN190" s="29"/>
      <c r="AO190" s="29"/>
      <c r="AP190" s="29"/>
      <c r="AQ190" s="29"/>
      <c r="AR190" s="29"/>
      <c r="AS190" s="29"/>
      <c r="AT190" s="29"/>
      <c r="AU190" s="72"/>
      <c r="AV190" s="72"/>
      <c r="AW190" s="72"/>
      <c r="AX190" s="72"/>
      <c r="AY190" s="72"/>
      <c r="AZ190" s="72"/>
      <c r="BA190" s="72"/>
      <c r="BB190" s="72"/>
      <c r="BC190" s="72"/>
      <c r="BD190" s="50"/>
      <c r="BE190" s="50"/>
      <c r="BF190" s="50"/>
      <c r="BG190" s="50"/>
      <c r="BH190" s="25"/>
      <c r="BI190" s="25"/>
      <c r="BJ190" s="25"/>
      <c r="BK190" s="25"/>
    </row>
    <row r="191" spans="1:86" ht="12.45" customHeight="1" x14ac:dyDescent="0.15">
      <c r="D191" s="31"/>
      <c r="E191" s="38" t="s">
        <v>86</v>
      </c>
      <c r="F191" s="175" t="str">
        <f>IF(L188="","",L188)</f>
        <v/>
      </c>
      <c r="G191" s="151" t="str">
        <f t="shared" si="70"/>
        <v/>
      </c>
      <c r="H191" s="176" t="str">
        <f>IF(J188="","",J188)</f>
        <v/>
      </c>
      <c r="I191" s="481" t="str">
        <f>IF(K188="","",K188)</f>
        <v/>
      </c>
      <c r="J191" s="489"/>
      <c r="K191" s="487"/>
      <c r="L191" s="487"/>
      <c r="M191" s="488"/>
      <c r="N191" s="162">
        <v>18</v>
      </c>
      <c r="O191" s="151" t="str">
        <f t="shared" si="67"/>
        <v>-</v>
      </c>
      <c r="P191" s="163">
        <v>21</v>
      </c>
      <c r="Q191" s="456"/>
      <c r="R191" s="162"/>
      <c r="S191" s="164" t="str">
        <f t="shared" si="68"/>
        <v/>
      </c>
      <c r="T191" s="163"/>
      <c r="U191" s="456"/>
      <c r="V191" s="162"/>
      <c r="W191" s="164" t="str">
        <f t="shared" si="69"/>
        <v/>
      </c>
      <c r="X191" s="163"/>
      <c r="Y191" s="420"/>
      <c r="Z191" s="297">
        <f>AE190</f>
        <v>1</v>
      </c>
      <c r="AA191" s="298" t="s">
        <v>24</v>
      </c>
      <c r="AB191" s="298">
        <f>AF190</f>
        <v>3</v>
      </c>
      <c r="AC191" s="299" t="s">
        <v>21</v>
      </c>
      <c r="AD191" s="146"/>
      <c r="AE191" s="177"/>
      <c r="AF191" s="178"/>
      <c r="AG191" s="179"/>
      <c r="AH191" s="180"/>
      <c r="AI191" s="181"/>
      <c r="AJ191" s="178"/>
      <c r="AK191" s="178"/>
      <c r="AL191" s="181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50"/>
      <c r="BE191" s="50"/>
      <c r="BF191" s="50"/>
      <c r="BG191" s="50"/>
      <c r="BH191" s="25"/>
      <c r="BI191" s="25"/>
      <c r="BJ191" s="25"/>
      <c r="BK191" s="25"/>
    </row>
    <row r="192" spans="1:86" ht="12.45" customHeight="1" x14ac:dyDescent="0.15">
      <c r="D192" s="28" t="s">
        <v>242</v>
      </c>
      <c r="E192" s="37" t="s">
        <v>52</v>
      </c>
      <c r="F192" s="165">
        <f>IF(P186="","",P186)</f>
        <v>21</v>
      </c>
      <c r="G192" s="168" t="str">
        <f t="shared" si="70"/>
        <v>-</v>
      </c>
      <c r="H192" s="166">
        <f>IF(N186="","",N186)</f>
        <v>15</v>
      </c>
      <c r="I192" s="437" t="str">
        <f>IF(Q186="","",IF(Q186="○","×",IF(Q186="×","○")))</f>
        <v>○</v>
      </c>
      <c r="J192" s="182">
        <f>IF(P189="","",P189)</f>
        <v>15</v>
      </c>
      <c r="K192" s="151" t="str">
        <f t="shared" ref="K192:K200" si="71">IF(J192="","","-")</f>
        <v>-</v>
      </c>
      <c r="L192" s="166">
        <f>IF(N189="","",N189)</f>
        <v>21</v>
      </c>
      <c r="M192" s="437" t="str">
        <f>IF(Q189="","",IF(Q189="○","×",IF(Q189="×","○")))</f>
        <v>○</v>
      </c>
      <c r="N192" s="411"/>
      <c r="O192" s="412"/>
      <c r="P192" s="412"/>
      <c r="Q192" s="413"/>
      <c r="R192" s="150">
        <v>24</v>
      </c>
      <c r="S192" s="151" t="str">
        <f t="shared" si="68"/>
        <v>-</v>
      </c>
      <c r="T192" s="152">
        <v>22</v>
      </c>
      <c r="U192" s="455" t="str">
        <f>IF(R192&lt;&gt;"",IF(R192&gt;T192,IF(R193&gt;T193,"○",IF(R194&gt;T194,"○","×")),IF(R193&gt;T193,IF(R194&gt;T194,"○","×"),"×")),"")</f>
        <v>○</v>
      </c>
      <c r="V192" s="150">
        <v>21</v>
      </c>
      <c r="W192" s="151" t="str">
        <f t="shared" si="69"/>
        <v>-</v>
      </c>
      <c r="X192" s="152">
        <v>11</v>
      </c>
      <c r="Y192" s="457" t="str">
        <f>IF(V192&lt;&gt;"",IF(V192&gt;X192,IF(V193&gt;X193,"○",IF(V194&gt;X194,"○","×")),IF(V193&gt;X193,IF(V194&gt;X194,"○","×"),"×")),"")</f>
        <v>○</v>
      </c>
      <c r="Z192" s="372" t="s">
        <v>335</v>
      </c>
      <c r="AA192" s="373"/>
      <c r="AB192" s="373"/>
      <c r="AC192" s="374"/>
      <c r="AD192" s="146"/>
      <c r="AE192" s="155"/>
      <c r="AF192" s="156"/>
      <c r="AG192" s="157"/>
      <c r="AH192" s="158"/>
      <c r="AI192" s="159"/>
      <c r="AJ192" s="156"/>
      <c r="AK192" s="156"/>
      <c r="AL192" s="159"/>
      <c r="AN192" s="49" t="s">
        <v>48</v>
      </c>
      <c r="AO192" s="48"/>
      <c r="AV192" s="47"/>
      <c r="AW192" s="72"/>
      <c r="AX192" s="72"/>
      <c r="AY192" s="72"/>
      <c r="AZ192" s="72"/>
      <c r="BA192" s="72"/>
      <c r="BB192" s="72"/>
      <c r="BC192" s="72"/>
      <c r="BD192" s="50"/>
      <c r="BE192" s="50"/>
      <c r="BF192" s="50"/>
      <c r="BG192" s="50"/>
      <c r="BH192" s="25"/>
      <c r="BI192" s="25"/>
      <c r="BJ192" s="25"/>
      <c r="BK192" s="25"/>
    </row>
    <row r="193" spans="1:86" ht="12.45" customHeight="1" x14ac:dyDescent="0.15">
      <c r="D193" s="28" t="s">
        <v>243</v>
      </c>
      <c r="E193" s="37" t="s">
        <v>244</v>
      </c>
      <c r="F193" s="165">
        <f>IF(P187="","",P187)</f>
        <v>21</v>
      </c>
      <c r="G193" s="151" t="str">
        <f t="shared" si="70"/>
        <v>-</v>
      </c>
      <c r="H193" s="166">
        <f>IF(N187="","",N187)</f>
        <v>13</v>
      </c>
      <c r="I193" s="438" t="str">
        <f>IF(K190="","",K190)</f>
        <v/>
      </c>
      <c r="J193" s="182">
        <f>IF(P190="","",P190)</f>
        <v>21</v>
      </c>
      <c r="K193" s="151" t="str">
        <f t="shared" si="71"/>
        <v>-</v>
      </c>
      <c r="L193" s="166">
        <f>IF(N190="","",N190)</f>
        <v>10</v>
      </c>
      <c r="M193" s="438" t="str">
        <f>IF(O190="","",O190)</f>
        <v>-</v>
      </c>
      <c r="N193" s="414"/>
      <c r="O193" s="415"/>
      <c r="P193" s="415"/>
      <c r="Q193" s="416"/>
      <c r="R193" s="150">
        <v>21</v>
      </c>
      <c r="S193" s="151" t="str">
        <f t="shared" si="68"/>
        <v>-</v>
      </c>
      <c r="T193" s="152">
        <v>17</v>
      </c>
      <c r="U193" s="455"/>
      <c r="V193" s="150">
        <v>21</v>
      </c>
      <c r="W193" s="151" t="str">
        <f t="shared" si="69"/>
        <v>-</v>
      </c>
      <c r="X193" s="152">
        <v>14</v>
      </c>
      <c r="Y193" s="420"/>
      <c r="Z193" s="375"/>
      <c r="AA193" s="376"/>
      <c r="AB193" s="376"/>
      <c r="AC193" s="377"/>
      <c r="AD193" s="146"/>
      <c r="AE193" s="155">
        <f>COUNTIF(F192:Y194,"○")</f>
        <v>4</v>
      </c>
      <c r="AF193" s="156">
        <f>COUNTIF(F192:Y194,"×")</f>
        <v>0</v>
      </c>
      <c r="AG193" s="157">
        <f>(IF((F192&gt;H192),1,0))+(IF((F193&gt;H193),1,0))+(IF((F194&gt;H194),1,0))+(IF((J192&gt;L192),1,0))+(IF((J193&gt;L193),1,0))+(IF((J194&gt;L194),1,0))+(IF((N192&gt;P192),1,0))+(IF((N193&gt;P193),1,0))+(IF((N194&gt;P194),1,0))+(IF((R192&gt;T192),1,0))+(IF((R193&gt;T193),1,0))+(IF((R194&gt;T194),1,0))+(IF((V192&gt;X192),1,0))+(IF((V193&gt;X193),1,0))+(IF((V194&gt;X194),1,0))</f>
        <v>8</v>
      </c>
      <c r="AH193" s="158">
        <f>(IF((F192&lt;H192),1,0))+(IF((F193&lt;H193),1,0))+(IF((F194&lt;H194),1,0))+(IF((J192&lt;L192),1,0))+(IF((J193&lt;L193),1,0))+(IF((J194&lt;L194),1,0))+(IF((N192&lt;P192),1,0))+(IF((N193&lt;P193),1,0))+(IF((N194&lt;P194),1,0))+(IF((R192&lt;T192),1,0))+(IF((R193&lt;T193),1,0))+(IF((R194&lt;T194),1,0))+(IF((V192&lt;X192),1,0))+(IF((V193&lt;X193),1,0))+(IF((V194&lt;X194),1,0))</f>
        <v>1</v>
      </c>
      <c r="AI193" s="161">
        <f>AG193-AH193</f>
        <v>7</v>
      </c>
      <c r="AJ193" s="156">
        <f>SUM(F192:F194,J192:J194,N192:N194,R192:R194,V192:V194)</f>
        <v>186</v>
      </c>
      <c r="AK193" s="156">
        <f>SUM(H192:H194,L192:L194,P192:P194,T192:T194,X192:X194)</f>
        <v>141</v>
      </c>
      <c r="AL193" s="159">
        <f>AJ193-AK193</f>
        <v>45</v>
      </c>
      <c r="AN193" s="326" t="s">
        <v>242</v>
      </c>
      <c r="AO193" s="327" t="s">
        <v>52</v>
      </c>
      <c r="AP193" s="274"/>
      <c r="AQ193" s="72"/>
      <c r="AR193" s="72"/>
      <c r="AS193" s="72"/>
      <c r="AT193" s="72"/>
      <c r="AU193" s="72"/>
      <c r="AV193" s="72"/>
      <c r="AW193" s="72"/>
      <c r="AX193" s="50"/>
      <c r="AY193" s="50"/>
      <c r="AZ193" s="50"/>
      <c r="BA193" s="50"/>
      <c r="BB193" s="25"/>
      <c r="BC193" s="25"/>
      <c r="BD193" s="25"/>
      <c r="BE193" s="25"/>
      <c r="BF193" s="24"/>
      <c r="BG193" s="24"/>
      <c r="BH193" s="24"/>
      <c r="BI193" s="24"/>
      <c r="CD193" s="21"/>
      <c r="CE193" s="21"/>
      <c r="CF193" s="21"/>
      <c r="CG193" s="21"/>
      <c r="CH193" s="21"/>
    </row>
    <row r="194" spans="1:86" ht="12.45" customHeight="1" x14ac:dyDescent="0.15">
      <c r="D194" s="31"/>
      <c r="E194" s="38" t="s">
        <v>87</v>
      </c>
      <c r="F194" s="165" t="str">
        <f>IF(P188="","",P188)</f>
        <v/>
      </c>
      <c r="G194" s="151" t="str">
        <f t="shared" si="70"/>
        <v/>
      </c>
      <c r="H194" s="166" t="str">
        <f>IF(N188="","",N188)</f>
        <v/>
      </c>
      <c r="I194" s="438" t="str">
        <f>IF(K191="","",K191)</f>
        <v/>
      </c>
      <c r="J194" s="182">
        <f>IF(P191="","",P191)</f>
        <v>21</v>
      </c>
      <c r="K194" s="151" t="str">
        <f t="shared" si="71"/>
        <v>-</v>
      </c>
      <c r="L194" s="166">
        <f>IF(N191="","",N191)</f>
        <v>18</v>
      </c>
      <c r="M194" s="438" t="str">
        <f>IF(O191="","",O191)</f>
        <v>-</v>
      </c>
      <c r="N194" s="414"/>
      <c r="O194" s="415"/>
      <c r="P194" s="415"/>
      <c r="Q194" s="416"/>
      <c r="R194" s="150"/>
      <c r="S194" s="151" t="str">
        <f t="shared" si="68"/>
        <v/>
      </c>
      <c r="T194" s="152"/>
      <c r="U194" s="456"/>
      <c r="V194" s="150"/>
      <c r="W194" s="151" t="str">
        <f t="shared" si="69"/>
        <v/>
      </c>
      <c r="X194" s="152"/>
      <c r="Y194" s="421"/>
      <c r="Z194" s="297">
        <f>AE193</f>
        <v>4</v>
      </c>
      <c r="AA194" s="298" t="s">
        <v>24</v>
      </c>
      <c r="AB194" s="298">
        <f>AF193</f>
        <v>0</v>
      </c>
      <c r="AC194" s="299" t="s">
        <v>21</v>
      </c>
      <c r="AD194" s="146"/>
      <c r="AE194" s="155"/>
      <c r="AF194" s="156"/>
      <c r="AG194" s="157"/>
      <c r="AH194" s="158"/>
      <c r="AI194" s="159"/>
      <c r="AJ194" s="156"/>
      <c r="AK194" s="156"/>
      <c r="AL194" s="159"/>
      <c r="AN194" s="328" t="s">
        <v>243</v>
      </c>
      <c r="AO194" s="329" t="s">
        <v>244</v>
      </c>
      <c r="AP194" s="275"/>
      <c r="AQ194" s="72"/>
      <c r="AR194" s="72"/>
      <c r="AS194" s="72"/>
      <c r="AT194" s="72"/>
      <c r="AU194" s="72"/>
      <c r="AV194" s="72"/>
      <c r="AW194" s="72"/>
      <c r="AX194" s="50"/>
      <c r="AY194" s="50"/>
      <c r="AZ194" s="50"/>
      <c r="BA194" s="50"/>
      <c r="BB194" s="25"/>
      <c r="BC194" s="25"/>
      <c r="BD194" s="25"/>
      <c r="BE194" s="25"/>
      <c r="BF194" s="24"/>
      <c r="BG194" s="24"/>
      <c r="BH194" s="24"/>
      <c r="BI194" s="24"/>
      <c r="CD194" s="21"/>
      <c r="CE194" s="21"/>
      <c r="CF194" s="21"/>
      <c r="CG194" s="21"/>
      <c r="CH194" s="21"/>
    </row>
    <row r="195" spans="1:86" ht="12.45" customHeight="1" x14ac:dyDescent="0.15">
      <c r="D195" s="30" t="s">
        <v>245</v>
      </c>
      <c r="E195" s="55" t="s">
        <v>95</v>
      </c>
      <c r="F195" s="183">
        <f>IF(T186="","",T186)</f>
        <v>21</v>
      </c>
      <c r="G195" s="168" t="str">
        <f t="shared" si="70"/>
        <v>-</v>
      </c>
      <c r="H195" s="184">
        <f>IF(R186="","",R186)</f>
        <v>13</v>
      </c>
      <c r="I195" s="458" t="str">
        <f>IF(U186="","",IF(U186="○","×",IF(U186="×","○")))</f>
        <v>○</v>
      </c>
      <c r="J195" s="185">
        <f>IF(T189="","",T189)</f>
        <v>21</v>
      </c>
      <c r="K195" s="168" t="str">
        <f t="shared" si="71"/>
        <v>-</v>
      </c>
      <c r="L195" s="184">
        <f>IF(R189="","",R189)</f>
        <v>18</v>
      </c>
      <c r="M195" s="437" t="str">
        <f>IF(U189="","",IF(U189="○","×",IF(U189="×","○")))</f>
        <v>○</v>
      </c>
      <c r="N195" s="184">
        <f>IF(T192="","",T192)</f>
        <v>22</v>
      </c>
      <c r="O195" s="168" t="str">
        <f t="shared" ref="O195:O200" si="72">IF(N195="","","-")</f>
        <v>-</v>
      </c>
      <c r="P195" s="184">
        <f>IF(R192="","",R192)</f>
        <v>24</v>
      </c>
      <c r="Q195" s="437" t="str">
        <f>IF(U192="","",IF(U192="○","×",IF(U192="×","○")))</f>
        <v>×</v>
      </c>
      <c r="R195" s="411"/>
      <c r="S195" s="412"/>
      <c r="T195" s="412"/>
      <c r="U195" s="413"/>
      <c r="V195" s="167">
        <v>21</v>
      </c>
      <c r="W195" s="168" t="str">
        <f t="shared" si="69"/>
        <v>-</v>
      </c>
      <c r="X195" s="169">
        <v>19</v>
      </c>
      <c r="Y195" s="420" t="str">
        <f>IF(V195&lt;&gt;"",IF(V195&gt;X195,IF(V196&gt;X196,"○",IF(V197&gt;X197,"○","×")),IF(V196&gt;X196,IF(V197&gt;X197,"○","×"),"×")),"")</f>
        <v>○</v>
      </c>
      <c r="Z195" s="372" t="s">
        <v>338</v>
      </c>
      <c r="AA195" s="373"/>
      <c r="AB195" s="373"/>
      <c r="AC195" s="374"/>
      <c r="AD195" s="146"/>
      <c r="AE195" s="170"/>
      <c r="AF195" s="171"/>
      <c r="AG195" s="172"/>
      <c r="AH195" s="173"/>
      <c r="AI195" s="174"/>
      <c r="AJ195" s="171"/>
      <c r="AK195" s="171"/>
      <c r="AL195" s="174"/>
      <c r="AN195" s="66"/>
      <c r="AO195" s="66"/>
      <c r="AP195" s="66"/>
      <c r="AQ195" s="72"/>
      <c r="AR195" s="72"/>
      <c r="AS195" s="72"/>
      <c r="AT195" s="72"/>
      <c r="AU195" s="72"/>
      <c r="AV195" s="72"/>
      <c r="AW195" s="72"/>
      <c r="AX195" s="50"/>
      <c r="AY195" s="50"/>
      <c r="AZ195" s="50"/>
      <c r="BA195" s="50"/>
      <c r="BB195" s="25"/>
      <c r="BC195" s="25"/>
      <c r="BD195" s="25"/>
      <c r="BE195" s="25"/>
      <c r="BF195" s="24"/>
      <c r="BG195" s="24"/>
      <c r="BH195" s="24"/>
      <c r="BI195" s="24"/>
      <c r="CD195" s="21"/>
      <c r="CE195" s="21"/>
      <c r="CF195" s="21"/>
      <c r="CG195" s="21"/>
      <c r="CH195" s="21"/>
    </row>
    <row r="196" spans="1:86" ht="12.45" customHeight="1" x14ac:dyDescent="0.2">
      <c r="D196" s="338" t="s">
        <v>327</v>
      </c>
      <c r="E196" s="339" t="s">
        <v>246</v>
      </c>
      <c r="F196" s="165">
        <f>IF(T187="","",T187)</f>
        <v>17</v>
      </c>
      <c r="G196" s="151" t="str">
        <f t="shared" si="70"/>
        <v>-</v>
      </c>
      <c r="H196" s="166">
        <f>IF(R187="","",R187)</f>
        <v>21</v>
      </c>
      <c r="I196" s="459" t="str">
        <f>IF(K193="","",K193)</f>
        <v>-</v>
      </c>
      <c r="J196" s="182">
        <f>IF(T190="","",T190)</f>
        <v>21</v>
      </c>
      <c r="K196" s="151" t="str">
        <f t="shared" si="71"/>
        <v>-</v>
      </c>
      <c r="L196" s="166">
        <f>IF(R190="","",R190)</f>
        <v>11</v>
      </c>
      <c r="M196" s="438" t="str">
        <f>IF(O193="","",O193)</f>
        <v/>
      </c>
      <c r="N196" s="166">
        <f>IF(T193="","",T193)</f>
        <v>17</v>
      </c>
      <c r="O196" s="151" t="str">
        <f t="shared" si="72"/>
        <v>-</v>
      </c>
      <c r="P196" s="166">
        <f>IF(R193="","",R193)</f>
        <v>21</v>
      </c>
      <c r="Q196" s="438" t="str">
        <f>IF(S193="","",S193)</f>
        <v>-</v>
      </c>
      <c r="R196" s="414"/>
      <c r="S196" s="415"/>
      <c r="T196" s="415"/>
      <c r="U196" s="416"/>
      <c r="V196" s="150">
        <v>21</v>
      </c>
      <c r="W196" s="151" t="str">
        <f t="shared" si="69"/>
        <v>-</v>
      </c>
      <c r="X196" s="152">
        <v>6</v>
      </c>
      <c r="Y196" s="420"/>
      <c r="Z196" s="375"/>
      <c r="AA196" s="376"/>
      <c r="AB196" s="376"/>
      <c r="AC196" s="377"/>
      <c r="AD196" s="146"/>
      <c r="AE196" s="155">
        <f>COUNTIF(F195:Y197,"○")</f>
        <v>3</v>
      </c>
      <c r="AF196" s="156">
        <f>COUNTIF(F195:Y197,"×")</f>
        <v>1</v>
      </c>
      <c r="AG196" s="157">
        <f>(IF((F195&gt;H195),1,0))+(IF((F196&gt;H196),1,0))+(IF((F197&gt;H197),1,0))+(IF((J195&gt;L195),1,0))+(IF((J196&gt;L196),1,0))+(IF((J197&gt;L197),1,0))+(IF((N195&gt;P195),1,0))+(IF((N196&gt;P196),1,0))+(IF((N197&gt;P197),1,0))+(IF((R195&gt;T195),1,0))+(IF((R196&gt;T196),1,0))+(IF((R197&gt;T197),1,0))+(IF((V195&gt;X195),1,0))+(IF((V196&gt;X196),1,0))+(IF((V197&gt;X197),1,0))</f>
        <v>6</v>
      </c>
      <c r="AH196" s="158">
        <f>(IF((F195&lt;H195),1,0))+(IF((F196&lt;H196),1,0))+(IF((F197&lt;H197),1,0))+(IF((J195&lt;L195),1,0))+(IF((J196&lt;L196),1,0))+(IF((J197&lt;L197),1,0))+(IF((N195&lt;P195),1,0))+(IF((N196&lt;P196),1,0))+(IF((N197&lt;P197),1,0))+(IF((R195&lt;T195),1,0))+(IF((R196&lt;T196),1,0))+(IF((R197&lt;T197),1,0))+(IF((V195&lt;X195),1,0))+(IF((V196&lt;X196),1,0))+(IF((V197&lt;X197),1,0))</f>
        <v>3</v>
      </c>
      <c r="AI196" s="161">
        <f>AG196-AH196</f>
        <v>3</v>
      </c>
      <c r="AJ196" s="156">
        <f>SUM(F195:F197,J195:J197,N195:N197,R195:R197,V195:V197)</f>
        <v>182</v>
      </c>
      <c r="AK196" s="156">
        <f>SUM(H195:H197,L195:L197,P195:P197,T195:T197,X195:X197)</f>
        <v>144</v>
      </c>
      <c r="AL196" s="159">
        <f>AJ196-AK196</f>
        <v>38</v>
      </c>
      <c r="AN196" s="65" t="s">
        <v>49</v>
      </c>
      <c r="AO196" s="65"/>
      <c r="AP196" s="65"/>
      <c r="AQ196" s="72"/>
      <c r="AR196" s="72"/>
      <c r="AS196" s="72"/>
      <c r="AT196" s="72"/>
      <c r="AU196" s="72"/>
      <c r="AV196" s="72"/>
      <c r="AW196" s="72"/>
      <c r="AX196" s="50"/>
      <c r="AY196" s="50"/>
      <c r="AZ196" s="50"/>
      <c r="BA196" s="50"/>
      <c r="BB196" s="25"/>
      <c r="BC196" s="25"/>
      <c r="BD196" s="25"/>
      <c r="BE196" s="25"/>
      <c r="BF196" s="24"/>
      <c r="BG196" s="24"/>
      <c r="BH196" s="24"/>
      <c r="BI196" s="24"/>
      <c r="CD196" s="21"/>
      <c r="CE196" s="21"/>
      <c r="CF196" s="21"/>
      <c r="CG196" s="21"/>
      <c r="CH196" s="21"/>
    </row>
    <row r="197" spans="1:86" ht="12.45" customHeight="1" x14ac:dyDescent="0.15">
      <c r="D197" s="31"/>
      <c r="E197" s="38" t="s">
        <v>96</v>
      </c>
      <c r="F197" s="165">
        <f>IF(T188="","",T188)</f>
        <v>21</v>
      </c>
      <c r="G197" s="151" t="str">
        <f t="shared" si="70"/>
        <v>-</v>
      </c>
      <c r="H197" s="166">
        <f>IF(R188="","",R188)</f>
        <v>11</v>
      </c>
      <c r="I197" s="459" t="str">
        <f>IF(K194="","",K194)</f>
        <v>-</v>
      </c>
      <c r="J197" s="182" t="str">
        <f>IF(T191="","",T191)</f>
        <v/>
      </c>
      <c r="K197" s="151" t="str">
        <f t="shared" si="71"/>
        <v/>
      </c>
      <c r="L197" s="166" t="str">
        <f>IF(R191="","",R191)</f>
        <v/>
      </c>
      <c r="M197" s="438" t="str">
        <f>IF(O194="","",O194)</f>
        <v/>
      </c>
      <c r="N197" s="166" t="str">
        <f>IF(T194="","",T194)</f>
        <v/>
      </c>
      <c r="O197" s="151" t="str">
        <f t="shared" si="72"/>
        <v/>
      </c>
      <c r="P197" s="166" t="str">
        <f>IF(R194="","",R194)</f>
        <v/>
      </c>
      <c r="Q197" s="438" t="str">
        <f>IF(S194="","",S194)</f>
        <v/>
      </c>
      <c r="R197" s="414"/>
      <c r="S197" s="415"/>
      <c r="T197" s="415"/>
      <c r="U197" s="416"/>
      <c r="V197" s="150"/>
      <c r="W197" s="151" t="str">
        <f t="shared" si="69"/>
        <v/>
      </c>
      <c r="X197" s="152"/>
      <c r="Y197" s="421"/>
      <c r="Z197" s="297">
        <f>AE196</f>
        <v>3</v>
      </c>
      <c r="AA197" s="298" t="s">
        <v>24</v>
      </c>
      <c r="AB197" s="298">
        <f>AF196</f>
        <v>1</v>
      </c>
      <c r="AC197" s="299" t="s">
        <v>21</v>
      </c>
      <c r="AD197" s="146"/>
      <c r="AE197" s="177"/>
      <c r="AF197" s="178"/>
      <c r="AG197" s="179"/>
      <c r="AH197" s="180"/>
      <c r="AI197" s="181"/>
      <c r="AJ197" s="178"/>
      <c r="AK197" s="178"/>
      <c r="AL197" s="181"/>
      <c r="AN197" s="330" t="s">
        <v>245</v>
      </c>
      <c r="AO197" s="331" t="s">
        <v>95</v>
      </c>
      <c r="AP197" s="276"/>
      <c r="AQ197" s="72"/>
      <c r="AR197" s="72"/>
      <c r="AS197" s="72"/>
      <c r="AT197" s="72"/>
      <c r="AU197" s="72"/>
      <c r="AV197" s="72"/>
      <c r="AW197" s="72"/>
      <c r="AX197" s="50"/>
      <c r="AY197" s="50"/>
      <c r="AZ197" s="50"/>
      <c r="BA197" s="50"/>
      <c r="BB197" s="25"/>
      <c r="BC197" s="25"/>
      <c r="BD197" s="25"/>
      <c r="BE197" s="25"/>
      <c r="BF197" s="24"/>
      <c r="BG197" s="24"/>
      <c r="BH197" s="24"/>
      <c r="BI197" s="24"/>
      <c r="CD197" s="21"/>
      <c r="CE197" s="21"/>
      <c r="CF197" s="21"/>
      <c r="CG197" s="21"/>
      <c r="CH197" s="21"/>
    </row>
    <row r="198" spans="1:86" ht="12.45" customHeight="1" x14ac:dyDescent="0.15">
      <c r="D198" s="30" t="s">
        <v>247</v>
      </c>
      <c r="E198" s="55" t="s">
        <v>182</v>
      </c>
      <c r="F198" s="183">
        <f>IF(X186="","",X186)</f>
        <v>15</v>
      </c>
      <c r="G198" s="168" t="str">
        <f t="shared" si="70"/>
        <v>-</v>
      </c>
      <c r="H198" s="184">
        <f>IF(V186="","",V186)</f>
        <v>21</v>
      </c>
      <c r="I198" s="458" t="str">
        <f>IF(Y186="","",IF(Y186="○","×",IF(Y186="×","○")))</f>
        <v>×</v>
      </c>
      <c r="J198" s="185">
        <f>IF(X189="","",X189)</f>
        <v>14</v>
      </c>
      <c r="K198" s="168" t="str">
        <f t="shared" si="71"/>
        <v>-</v>
      </c>
      <c r="L198" s="184">
        <f>IF(V189="","",V189)</f>
        <v>21</v>
      </c>
      <c r="M198" s="437" t="str">
        <f>IF(Y189="","",IF(Y189="○","×",IF(Y189="×","○")))</f>
        <v>×</v>
      </c>
      <c r="N198" s="184">
        <f>IF(X192="","",X192)</f>
        <v>11</v>
      </c>
      <c r="O198" s="168" t="str">
        <f t="shared" si="72"/>
        <v>-</v>
      </c>
      <c r="P198" s="184">
        <f>IF(V192="","",V192)</f>
        <v>21</v>
      </c>
      <c r="Q198" s="437" t="str">
        <f>IF(Y192="","",IF(Y192="○","×",IF(Y192="×","○")))</f>
        <v>×</v>
      </c>
      <c r="R198" s="185">
        <f>IF(X195="","",X195)</f>
        <v>19</v>
      </c>
      <c r="S198" s="168" t="str">
        <f>IF(R198="","","-")</f>
        <v>-</v>
      </c>
      <c r="T198" s="184">
        <f>IF(V195="","",V195)</f>
        <v>21</v>
      </c>
      <c r="U198" s="437" t="str">
        <f>IF(Y195="","",IF(Y195="○","×",IF(Y195="×","○")))</f>
        <v>×</v>
      </c>
      <c r="V198" s="411"/>
      <c r="W198" s="412"/>
      <c r="X198" s="412"/>
      <c r="Y198" s="413"/>
      <c r="Z198" s="372" t="s">
        <v>339</v>
      </c>
      <c r="AA198" s="373"/>
      <c r="AB198" s="373"/>
      <c r="AC198" s="374"/>
      <c r="AD198" s="146"/>
      <c r="AE198" s="155"/>
      <c r="AF198" s="156"/>
      <c r="AG198" s="157"/>
      <c r="AH198" s="158"/>
      <c r="AI198" s="159"/>
      <c r="AJ198" s="156"/>
      <c r="AK198" s="156"/>
      <c r="AL198" s="159"/>
      <c r="AN198" s="328" t="s">
        <v>327</v>
      </c>
      <c r="AO198" s="329" t="s">
        <v>246</v>
      </c>
      <c r="AP198" s="275"/>
      <c r="AQ198" s="72"/>
      <c r="AR198" s="72"/>
      <c r="AS198" s="72"/>
      <c r="AT198" s="72"/>
      <c r="AU198" s="72"/>
      <c r="AV198" s="50"/>
      <c r="AW198" s="50"/>
      <c r="AX198" s="50"/>
      <c r="AY198" s="50"/>
      <c r="AZ198" s="25"/>
      <c r="BA198" s="25"/>
      <c r="BB198" s="25"/>
      <c r="BC198" s="25"/>
      <c r="BE198" s="24"/>
      <c r="BF198" s="24"/>
      <c r="BG198" s="24"/>
      <c r="BH198" s="24"/>
      <c r="BI198" s="24"/>
      <c r="CD198" s="21"/>
      <c r="CE198" s="21"/>
      <c r="CF198" s="21"/>
      <c r="CG198" s="21"/>
      <c r="CH198" s="21"/>
    </row>
    <row r="199" spans="1:86" ht="12.45" customHeight="1" x14ac:dyDescent="0.15">
      <c r="D199" s="28" t="s">
        <v>248</v>
      </c>
      <c r="E199" s="37" t="s">
        <v>182</v>
      </c>
      <c r="F199" s="165">
        <f>IF(X187="","",X187)</f>
        <v>22</v>
      </c>
      <c r="G199" s="151" t="str">
        <f t="shared" si="70"/>
        <v>-</v>
      </c>
      <c r="H199" s="166">
        <f>IF(V187="","",V187)</f>
        <v>20</v>
      </c>
      <c r="I199" s="459" t="str">
        <f>IF(K190="","",K190)</f>
        <v/>
      </c>
      <c r="J199" s="182">
        <f>IF(X190="","",X190)</f>
        <v>10</v>
      </c>
      <c r="K199" s="151" t="str">
        <f t="shared" si="71"/>
        <v>-</v>
      </c>
      <c r="L199" s="166">
        <f>IF(V190="","",V190)</f>
        <v>21</v>
      </c>
      <c r="M199" s="438" t="str">
        <f>IF(O196="","",O196)</f>
        <v>-</v>
      </c>
      <c r="N199" s="166">
        <f>IF(X193="","",X193)</f>
        <v>14</v>
      </c>
      <c r="O199" s="151" t="str">
        <f t="shared" si="72"/>
        <v>-</v>
      </c>
      <c r="P199" s="166">
        <f>IF(V193="","",V193)</f>
        <v>21</v>
      </c>
      <c r="Q199" s="438" t="str">
        <f>IF(S196="","",S196)</f>
        <v/>
      </c>
      <c r="R199" s="182">
        <f>IF(X196="","",X196)</f>
        <v>6</v>
      </c>
      <c r="S199" s="151" t="str">
        <f>IF(R199="","","-")</f>
        <v>-</v>
      </c>
      <c r="T199" s="166">
        <f>IF(V196="","",V196)</f>
        <v>21</v>
      </c>
      <c r="U199" s="438" t="str">
        <f>IF(W196="","",W196)</f>
        <v>-</v>
      </c>
      <c r="V199" s="414"/>
      <c r="W199" s="415"/>
      <c r="X199" s="415"/>
      <c r="Y199" s="416"/>
      <c r="Z199" s="375"/>
      <c r="AA199" s="376"/>
      <c r="AB199" s="376"/>
      <c r="AC199" s="377"/>
      <c r="AD199" s="146"/>
      <c r="AE199" s="155">
        <f>COUNTIF(F198:Y200,"○")</f>
        <v>0</v>
      </c>
      <c r="AF199" s="156">
        <f>COUNTIF(F198:Y200,"×")</f>
        <v>4</v>
      </c>
      <c r="AG199" s="157">
        <f>(IF((F198&gt;H198),1,0))+(IF((F199&gt;H199),1,0))+(IF((F200&gt;H200),1,0))+(IF((J198&gt;L198),1,0))+(IF((J199&gt;L199),1,0))+(IF((J200&gt;L200),1,0))+(IF((N198&gt;P198),1,0))+(IF((N199&gt;P199),1,0))+(IF((N200&gt;P200),1,0))+(IF((R198&gt;T198),1,0))+(IF((R199&gt;T199),1,0))+(IF((R200&gt;T200),1,0))+(IF((V198&gt;X198),1,0))+(IF((V199&gt;X199),1,0))+(IF((V200&gt;X200),1,0))</f>
        <v>1</v>
      </c>
      <c r="AH199" s="158">
        <f>(IF((F198&lt;H198),1,0))+(IF((F199&lt;H199),1,0))+(IF((F200&lt;H200),1,0))+(IF((J198&lt;L198),1,0))+(IF((J199&lt;L199),1,0))+(IF((J200&lt;L200),1,0))+(IF((N198&lt;P198),1,0))+(IF((N199&lt;P199),1,0))+(IF((N200&lt;P200),1,0))+(IF((R198&lt;T198),1,0))+(IF((R199&lt;T199),1,0))+(IF((R200&lt;T200),1,0))+(IF((V198&lt;X198),1,0))+(IF((V199&lt;X199),1,0))+(IF((V200&lt;X200),1,0))</f>
        <v>8</v>
      </c>
      <c r="AI199" s="161">
        <f>AG199-AH199</f>
        <v>-7</v>
      </c>
      <c r="AJ199" s="156">
        <f>SUM(F198:F200,J198:J200,N198:N200,R198:R200,V198:V200)</f>
        <v>126</v>
      </c>
      <c r="AK199" s="156">
        <f>SUM(H198:H200,L198:L200,P198:P200,T198:T200,X198:X200)</f>
        <v>188</v>
      </c>
      <c r="AL199" s="159">
        <f>AJ199-AK199</f>
        <v>-62</v>
      </c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50"/>
      <c r="BE199" s="50"/>
      <c r="BF199" s="50"/>
      <c r="BG199" s="50"/>
      <c r="BH199" s="25"/>
      <c r="BI199" s="25"/>
      <c r="BJ199" s="25"/>
      <c r="BK199" s="25"/>
    </row>
    <row r="200" spans="1:86" ht="12.45" customHeight="1" thickBot="1" x14ac:dyDescent="0.2">
      <c r="D200" s="27"/>
      <c r="E200" s="34" t="s">
        <v>87</v>
      </c>
      <c r="F200" s="186">
        <f>IF(X188="","",X188)</f>
        <v>15</v>
      </c>
      <c r="G200" s="187" t="str">
        <f t="shared" si="70"/>
        <v>-</v>
      </c>
      <c r="H200" s="188">
        <f>IF(V188="","",V188)</f>
        <v>21</v>
      </c>
      <c r="I200" s="463" t="str">
        <f>IF(K191="","",K191)</f>
        <v/>
      </c>
      <c r="J200" s="189" t="str">
        <f>IF(X191="","",X191)</f>
        <v/>
      </c>
      <c r="K200" s="187" t="str">
        <f t="shared" si="71"/>
        <v/>
      </c>
      <c r="L200" s="188" t="str">
        <f>IF(V191="","",V191)</f>
        <v/>
      </c>
      <c r="M200" s="439" t="str">
        <f>IF(O197="","",O197)</f>
        <v/>
      </c>
      <c r="N200" s="188" t="str">
        <f>IF(X194="","",X194)</f>
        <v/>
      </c>
      <c r="O200" s="187" t="str">
        <f t="shared" si="72"/>
        <v/>
      </c>
      <c r="P200" s="188" t="str">
        <f>IF(V194="","",V194)</f>
        <v/>
      </c>
      <c r="Q200" s="439" t="str">
        <f>IF(S197="","",S197)</f>
        <v/>
      </c>
      <c r="R200" s="189" t="str">
        <f>IF(X197="","",X197)</f>
        <v/>
      </c>
      <c r="S200" s="187" t="str">
        <f>IF(R200="","","-")</f>
        <v/>
      </c>
      <c r="T200" s="188" t="str">
        <f>IF(V197="","",V197)</f>
        <v/>
      </c>
      <c r="U200" s="439" t="str">
        <f>IF(W197="","",W197)</f>
        <v/>
      </c>
      <c r="V200" s="417"/>
      <c r="W200" s="418"/>
      <c r="X200" s="418"/>
      <c r="Y200" s="419"/>
      <c r="Z200" s="300">
        <f>AE199</f>
        <v>0</v>
      </c>
      <c r="AA200" s="301" t="s">
        <v>24</v>
      </c>
      <c r="AB200" s="301">
        <f>AF199</f>
        <v>4</v>
      </c>
      <c r="AC200" s="302" t="s">
        <v>21</v>
      </c>
      <c r="AD200" s="146"/>
      <c r="AE200" s="177"/>
      <c r="AF200" s="178"/>
      <c r="AG200" s="179"/>
      <c r="AH200" s="180"/>
      <c r="AI200" s="181"/>
      <c r="AJ200" s="178"/>
      <c r="AK200" s="178"/>
      <c r="AL200" s="181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50"/>
      <c r="BE200" s="50"/>
      <c r="BF200" s="50"/>
      <c r="BG200" s="50"/>
      <c r="BH200" s="25"/>
      <c r="BI200" s="25"/>
      <c r="BJ200" s="25"/>
      <c r="BK200" s="25"/>
    </row>
    <row r="201" spans="1:86" ht="12.45" customHeight="1" thickBot="1" x14ac:dyDescent="0.25">
      <c r="D201" s="40"/>
      <c r="E201" s="40"/>
      <c r="F201" s="40"/>
      <c r="G201" s="40"/>
      <c r="H201" s="40"/>
      <c r="I201" s="40"/>
      <c r="J201" s="40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50"/>
      <c r="BE201" s="50"/>
      <c r="BF201" s="50"/>
      <c r="BG201" s="50"/>
      <c r="BH201" s="25"/>
      <c r="BI201" s="25"/>
      <c r="BJ201" s="25"/>
      <c r="BK201" s="25"/>
    </row>
    <row r="202" spans="1:86" ht="12.45" customHeight="1" x14ac:dyDescent="0.2">
      <c r="A202" s="126"/>
      <c r="B202" s="126"/>
      <c r="C202" s="126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352"/>
      <c r="AO202" s="352"/>
      <c r="AP202" s="352"/>
      <c r="AQ202" s="352"/>
      <c r="AR202" s="352"/>
      <c r="AS202" s="352"/>
      <c r="AT202" s="352"/>
      <c r="AU202" s="352"/>
      <c r="AV202" s="352"/>
      <c r="AW202" s="352"/>
      <c r="AX202" s="352"/>
      <c r="AY202" s="352"/>
      <c r="AZ202" s="352"/>
      <c r="BA202" s="352"/>
      <c r="BB202" s="352"/>
      <c r="BC202" s="352"/>
      <c r="BD202" s="353"/>
      <c r="BE202" s="353"/>
      <c r="BF202" s="353"/>
      <c r="BG202" s="353"/>
      <c r="BH202" s="346"/>
      <c r="BI202" s="346"/>
      <c r="BJ202" s="346"/>
      <c r="BK202" s="346"/>
      <c r="BL202" s="126"/>
      <c r="BM202" s="126"/>
    </row>
    <row r="203" spans="1:86" ht="13.95" customHeight="1" thickBot="1" x14ac:dyDescent="0.25">
      <c r="C203" s="24"/>
      <c r="D203" s="453" t="s">
        <v>252</v>
      </c>
      <c r="E203" s="453"/>
      <c r="F203" s="453"/>
      <c r="G203" s="453"/>
      <c r="H203" s="453"/>
      <c r="I203" s="453"/>
      <c r="J203" s="453"/>
      <c r="K203" s="453"/>
      <c r="L203" s="453"/>
      <c r="M203" s="453"/>
      <c r="N203" s="453"/>
      <c r="O203" s="453"/>
      <c r="P203" s="453"/>
      <c r="Q203" s="453"/>
      <c r="R203" s="453"/>
      <c r="S203" s="453"/>
      <c r="T203" s="453"/>
      <c r="U203" s="453"/>
      <c r="V203" s="128"/>
      <c r="W203" s="128"/>
      <c r="AJ203" s="425" t="s">
        <v>0</v>
      </c>
      <c r="AK203" s="426"/>
      <c r="AL203" s="426"/>
      <c r="AM203" s="427"/>
      <c r="AN203" s="277" t="s">
        <v>275</v>
      </c>
      <c r="AO203" s="283" t="s">
        <v>170</v>
      </c>
      <c r="AP203" s="211"/>
      <c r="AQ203" s="44"/>
      <c r="AR203" s="44"/>
      <c r="AS203" s="44"/>
      <c r="AT203" s="44"/>
      <c r="AU203" s="44"/>
      <c r="AV203" s="44"/>
      <c r="AW203" s="44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128"/>
      <c r="CB203" s="128"/>
    </row>
    <row r="204" spans="1:86" ht="13.95" customHeight="1" thickTop="1" thickBot="1" x14ac:dyDescent="0.25">
      <c r="C204" s="24"/>
      <c r="D204" s="453"/>
      <c r="E204" s="453"/>
      <c r="F204" s="453"/>
      <c r="G204" s="453"/>
      <c r="H204" s="453"/>
      <c r="I204" s="453"/>
      <c r="J204" s="453"/>
      <c r="K204" s="453"/>
      <c r="L204" s="453"/>
      <c r="M204" s="453"/>
      <c r="N204" s="453"/>
      <c r="O204" s="453"/>
      <c r="P204" s="453"/>
      <c r="Q204" s="453"/>
      <c r="R204" s="453"/>
      <c r="S204" s="453"/>
      <c r="T204" s="453"/>
      <c r="U204" s="453"/>
      <c r="V204" s="128"/>
      <c r="W204" s="128"/>
      <c r="AJ204" s="428"/>
      <c r="AK204" s="429"/>
      <c r="AL204" s="429"/>
      <c r="AM204" s="430"/>
      <c r="AN204" s="278" t="s">
        <v>276</v>
      </c>
      <c r="AO204" s="284" t="s">
        <v>170</v>
      </c>
      <c r="AP204" s="212"/>
      <c r="AQ204" s="266"/>
      <c r="AR204" s="267">
        <v>21</v>
      </c>
      <c r="AS204" s="268">
        <v>21</v>
      </c>
      <c r="AT204" s="208"/>
      <c r="AU204" s="208"/>
      <c r="AV204" s="45"/>
      <c r="AW204" s="44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  <c r="CB204" s="128"/>
    </row>
    <row r="205" spans="1:86" ht="13.95" customHeight="1" thickTop="1" x14ac:dyDescent="0.2">
      <c r="C205" s="24"/>
      <c r="D205" s="453"/>
      <c r="E205" s="453"/>
      <c r="F205" s="453"/>
      <c r="G205" s="453"/>
      <c r="H205" s="453"/>
      <c r="I205" s="453"/>
      <c r="J205" s="453"/>
      <c r="K205" s="453"/>
      <c r="L205" s="453"/>
      <c r="M205" s="453"/>
      <c r="N205" s="453"/>
      <c r="O205" s="453"/>
      <c r="P205" s="453"/>
      <c r="Q205" s="453"/>
      <c r="R205" s="453"/>
      <c r="S205" s="453"/>
      <c r="T205" s="453"/>
      <c r="U205" s="453"/>
      <c r="V205" s="128"/>
      <c r="W205" s="128"/>
      <c r="AJ205" s="431" t="s">
        <v>4</v>
      </c>
      <c r="AK205" s="432"/>
      <c r="AL205" s="432"/>
      <c r="AM205" s="433"/>
      <c r="AN205" s="279" t="s">
        <v>270</v>
      </c>
      <c r="AO205" s="285" t="s">
        <v>271</v>
      </c>
      <c r="AP205" s="213"/>
      <c r="AQ205" s="88"/>
      <c r="AR205" s="217">
        <v>17</v>
      </c>
      <c r="AS205" s="218">
        <v>18</v>
      </c>
      <c r="AT205" s="272"/>
      <c r="AU205" s="273"/>
      <c r="AV205" s="45"/>
      <c r="AW205" s="44"/>
      <c r="AX205" s="64" t="s">
        <v>50</v>
      </c>
      <c r="AY205" s="41"/>
      <c r="AZ205" s="24"/>
      <c r="BA205" s="24"/>
      <c r="BB205" s="24"/>
      <c r="BC205" s="63"/>
      <c r="BD205" s="63"/>
      <c r="BE205" s="63"/>
      <c r="BF205" s="63"/>
      <c r="BG205" s="63"/>
      <c r="BH205" s="63"/>
      <c r="BI205" s="63"/>
      <c r="BJ205" s="63"/>
    </row>
    <row r="206" spans="1:86" ht="13.95" customHeight="1" thickBot="1" x14ac:dyDescent="0.25">
      <c r="C206" s="24"/>
      <c r="D206" s="453"/>
      <c r="E206" s="453"/>
      <c r="F206" s="453"/>
      <c r="G206" s="453"/>
      <c r="H206" s="453"/>
      <c r="I206" s="453"/>
      <c r="J206" s="453"/>
      <c r="K206" s="453"/>
      <c r="L206" s="453"/>
      <c r="M206" s="453"/>
      <c r="N206" s="453"/>
      <c r="O206" s="453"/>
      <c r="P206" s="453"/>
      <c r="Q206" s="453"/>
      <c r="R206" s="453"/>
      <c r="S206" s="453"/>
      <c r="T206" s="453"/>
      <c r="U206" s="453"/>
      <c r="V206" s="128"/>
      <c r="W206" s="128"/>
      <c r="AJ206" s="428"/>
      <c r="AK206" s="429"/>
      <c r="AL206" s="429"/>
      <c r="AM206" s="430"/>
      <c r="AN206" s="280" t="s">
        <v>272</v>
      </c>
      <c r="AO206" s="286" t="s">
        <v>271</v>
      </c>
      <c r="AP206" s="214"/>
      <c r="AQ206" s="208"/>
      <c r="AR206" s="62"/>
      <c r="AS206" s="94"/>
      <c r="AT206" s="94">
        <v>21</v>
      </c>
      <c r="AU206" s="269">
        <v>21</v>
      </c>
      <c r="AV206" s="295"/>
      <c r="AW206" s="296"/>
      <c r="AX206" s="365" t="str">
        <f>AN203</f>
        <v>曽我部柚羽</v>
      </c>
      <c r="AY206" s="366"/>
      <c r="AZ206" s="366"/>
      <c r="BA206" s="366"/>
      <c r="BB206" s="366"/>
      <c r="BC206" s="366"/>
      <c r="BD206" s="367" t="str">
        <f>AO203</f>
        <v>中萩JBC</v>
      </c>
      <c r="BE206" s="366"/>
      <c r="BF206" s="366"/>
      <c r="BG206" s="366"/>
      <c r="BH206" s="366"/>
      <c r="BI206" s="368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  <c r="BT206" s="71"/>
      <c r="BU206" s="71"/>
      <c r="BV206" s="71"/>
      <c r="BW206" s="71"/>
      <c r="BX206" s="71"/>
    </row>
    <row r="207" spans="1:86" ht="13.95" customHeight="1" thickTop="1" x14ac:dyDescent="0.2">
      <c r="C207" s="24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AJ207" s="431" t="s">
        <v>6</v>
      </c>
      <c r="AK207" s="432"/>
      <c r="AL207" s="432"/>
      <c r="AM207" s="433"/>
      <c r="AN207" s="281" t="s">
        <v>249</v>
      </c>
      <c r="AO207" s="287" t="s">
        <v>250</v>
      </c>
      <c r="AP207" s="215"/>
      <c r="AQ207" s="208"/>
      <c r="AR207" s="62"/>
      <c r="AS207" s="94"/>
      <c r="AT207" s="94">
        <v>13</v>
      </c>
      <c r="AU207" s="95">
        <v>11</v>
      </c>
      <c r="AV207" s="60"/>
      <c r="AW207" s="44"/>
      <c r="AX207" s="361" t="str">
        <f>AN204</f>
        <v>篠原多輝</v>
      </c>
      <c r="AY207" s="362"/>
      <c r="AZ207" s="362"/>
      <c r="BA207" s="362"/>
      <c r="BB207" s="362"/>
      <c r="BC207" s="362"/>
      <c r="BD207" s="363" t="str">
        <f>AO204</f>
        <v>中萩JBC</v>
      </c>
      <c r="BE207" s="362"/>
      <c r="BF207" s="362"/>
      <c r="BG207" s="362"/>
      <c r="BH207" s="362"/>
      <c r="BI207" s="364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</row>
    <row r="208" spans="1:86" ht="13.95" customHeight="1" thickBot="1" x14ac:dyDescent="0.25">
      <c r="C208" s="24"/>
      <c r="D208" s="128"/>
      <c r="E208" s="454" t="s">
        <v>13</v>
      </c>
      <c r="F208" s="454"/>
      <c r="G208" s="454"/>
      <c r="H208" s="454"/>
      <c r="I208" s="454"/>
      <c r="J208" s="454"/>
      <c r="K208" s="454"/>
      <c r="L208" s="454"/>
      <c r="M208" s="454"/>
      <c r="N208" s="454"/>
      <c r="O208" s="454"/>
      <c r="P208" s="454"/>
      <c r="Q208" s="454"/>
      <c r="R208" s="128"/>
      <c r="S208" s="128"/>
      <c r="T208" s="128"/>
      <c r="U208" s="128"/>
      <c r="V208" s="128"/>
      <c r="W208" s="128"/>
      <c r="AJ208" s="428"/>
      <c r="AK208" s="429"/>
      <c r="AL208" s="429"/>
      <c r="AM208" s="430"/>
      <c r="AN208" s="278" t="s">
        <v>251</v>
      </c>
      <c r="AO208" s="284" t="s">
        <v>250</v>
      </c>
      <c r="AP208" s="212"/>
      <c r="AQ208" s="90">
        <v>21</v>
      </c>
      <c r="AR208" s="91">
        <v>15</v>
      </c>
      <c r="AS208" s="92">
        <v>20</v>
      </c>
      <c r="AT208" s="206"/>
      <c r="AU208" s="207"/>
      <c r="AV208" s="60"/>
      <c r="AW208" s="44"/>
      <c r="AX208" s="59" t="s">
        <v>51</v>
      </c>
      <c r="AY208" s="59"/>
      <c r="AZ208" s="59"/>
      <c r="BA208" s="59"/>
      <c r="BB208" s="59"/>
      <c r="BC208" s="59"/>
      <c r="BD208" s="59"/>
      <c r="BE208" s="59"/>
      <c r="BF208" s="59"/>
      <c r="BG208" s="59"/>
      <c r="BH208" s="58"/>
      <c r="BI208" s="58"/>
    </row>
    <row r="209" spans="3:74" ht="13.95" customHeight="1" thickTop="1" thickBot="1" x14ac:dyDescent="0.25">
      <c r="C209" s="24"/>
      <c r="D209" s="128"/>
      <c r="E209" s="454"/>
      <c r="F209" s="454"/>
      <c r="G209" s="454"/>
      <c r="H209" s="454"/>
      <c r="I209" s="454"/>
      <c r="J209" s="454"/>
      <c r="K209" s="454"/>
      <c r="L209" s="454"/>
      <c r="M209" s="454"/>
      <c r="N209" s="454"/>
      <c r="O209" s="454"/>
      <c r="P209" s="454"/>
      <c r="Q209" s="454"/>
      <c r="R209" s="128"/>
      <c r="S209" s="128"/>
      <c r="T209" s="128"/>
      <c r="U209" s="128"/>
      <c r="V209" s="128"/>
      <c r="W209" s="128"/>
      <c r="AJ209" s="431" t="s">
        <v>1</v>
      </c>
      <c r="AK209" s="432"/>
      <c r="AL209" s="432"/>
      <c r="AM209" s="433"/>
      <c r="AN209" s="279" t="s">
        <v>265</v>
      </c>
      <c r="AO209" s="285" t="s">
        <v>266</v>
      </c>
      <c r="AP209" s="213"/>
      <c r="AQ209" s="263">
        <v>19</v>
      </c>
      <c r="AR209" s="264">
        <v>21</v>
      </c>
      <c r="AS209" s="265">
        <v>22</v>
      </c>
      <c r="AT209" s="208"/>
      <c r="AU209" s="208"/>
      <c r="AV209" s="45"/>
      <c r="AW209" s="44"/>
      <c r="AX209" s="365" t="str">
        <f>AN209</f>
        <v>斉藤陽子</v>
      </c>
      <c r="AY209" s="366"/>
      <c r="AZ209" s="366"/>
      <c r="BA209" s="366"/>
      <c r="BB209" s="366"/>
      <c r="BC209" s="366"/>
      <c r="BD209" s="367" t="str">
        <f>AO209</f>
        <v>チミタクラブ</v>
      </c>
      <c r="BE209" s="366"/>
      <c r="BF209" s="366"/>
      <c r="BG209" s="366"/>
      <c r="BH209" s="366"/>
      <c r="BI209" s="368"/>
    </row>
    <row r="210" spans="3:74" ht="13.95" customHeight="1" thickTop="1" x14ac:dyDescent="0.2">
      <c r="C210" s="24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AJ210" s="434"/>
      <c r="AK210" s="435"/>
      <c r="AL210" s="435"/>
      <c r="AM210" s="436"/>
      <c r="AN210" s="282" t="s">
        <v>267</v>
      </c>
      <c r="AO210" s="288" t="s">
        <v>266</v>
      </c>
      <c r="AP210" s="216"/>
      <c r="AQ210" s="45"/>
      <c r="AR210" s="45"/>
      <c r="AS210" s="45"/>
      <c r="AT210" s="45"/>
      <c r="AU210" s="45"/>
      <c r="AV210" s="44"/>
      <c r="AW210" s="44"/>
      <c r="AX210" s="361" t="str">
        <f>AN210</f>
        <v>伊達みはる</v>
      </c>
      <c r="AY210" s="362"/>
      <c r="AZ210" s="362"/>
      <c r="BA210" s="362"/>
      <c r="BB210" s="362"/>
      <c r="BC210" s="362"/>
      <c r="BD210" s="363" t="str">
        <f>AO210</f>
        <v>チミタクラブ</v>
      </c>
      <c r="BE210" s="362"/>
      <c r="BF210" s="362"/>
      <c r="BG210" s="362"/>
      <c r="BH210" s="362"/>
      <c r="BI210" s="364"/>
    </row>
    <row r="211" spans="3:74" ht="5.0999999999999996" customHeight="1" thickBot="1" x14ac:dyDescent="0.25">
      <c r="D211" s="40"/>
      <c r="E211" s="43"/>
      <c r="F211" s="43"/>
      <c r="G211" s="43"/>
      <c r="H211" s="43"/>
      <c r="I211" s="43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22"/>
      <c r="U211" s="22"/>
      <c r="V211" s="22"/>
      <c r="W211" s="22"/>
      <c r="X211" s="22"/>
      <c r="Y211" s="41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</row>
    <row r="212" spans="3:74" ht="12" customHeight="1" x14ac:dyDescent="0.15">
      <c r="C212" s="53"/>
      <c r="D212" s="442" t="s">
        <v>253</v>
      </c>
      <c r="E212" s="443"/>
      <c r="F212" s="446" t="str">
        <f>D214</f>
        <v>山下明子</v>
      </c>
      <c r="G212" s="447"/>
      <c r="H212" s="447"/>
      <c r="I212" s="448"/>
      <c r="J212" s="449" t="str">
        <f>D217</f>
        <v>合田亜里砂</v>
      </c>
      <c r="K212" s="447"/>
      <c r="L212" s="447"/>
      <c r="M212" s="448"/>
      <c r="N212" s="449" t="str">
        <f>D220</f>
        <v>松木康代</v>
      </c>
      <c r="O212" s="447"/>
      <c r="P212" s="447"/>
      <c r="Q212" s="448"/>
      <c r="R212" s="449" t="str">
        <f>D223</f>
        <v>合田直子</v>
      </c>
      <c r="S212" s="447"/>
      <c r="T212" s="447"/>
      <c r="U212" s="448"/>
      <c r="V212" s="449" t="str">
        <f>D226</f>
        <v>曽我部柚羽</v>
      </c>
      <c r="W212" s="447"/>
      <c r="X212" s="447"/>
      <c r="Y212" s="448"/>
      <c r="Z212" s="378" t="s">
        <v>15</v>
      </c>
      <c r="AA212" s="379"/>
      <c r="AB212" s="379"/>
      <c r="AC212" s="380"/>
      <c r="AD212" s="146"/>
      <c r="AE212" s="399" t="s">
        <v>17</v>
      </c>
      <c r="AF212" s="400"/>
      <c r="AG212" s="401" t="s">
        <v>18</v>
      </c>
      <c r="AH212" s="403"/>
      <c r="AI212" s="402"/>
      <c r="AJ212" s="404" t="s">
        <v>19</v>
      </c>
      <c r="AK212" s="405"/>
      <c r="AL212" s="406"/>
      <c r="AM212" s="144"/>
      <c r="AN212" s="442" t="s">
        <v>254</v>
      </c>
      <c r="AO212" s="443"/>
      <c r="AP212" s="446" t="str">
        <f>AN214</f>
        <v>斉藤陽子</v>
      </c>
      <c r="AQ212" s="447"/>
      <c r="AR212" s="447"/>
      <c r="AS212" s="448"/>
      <c r="AT212" s="449" t="str">
        <f>AN217</f>
        <v>清水梨緒奈</v>
      </c>
      <c r="AU212" s="447"/>
      <c r="AV212" s="447"/>
      <c r="AW212" s="448"/>
      <c r="AX212" s="449" t="str">
        <f>AN220</f>
        <v>重成純子</v>
      </c>
      <c r="AY212" s="447"/>
      <c r="AZ212" s="447"/>
      <c r="BA212" s="448"/>
      <c r="BB212" s="449" t="str">
        <f>AN223</f>
        <v>鈴木知恵子</v>
      </c>
      <c r="BC212" s="447"/>
      <c r="BD212" s="447"/>
      <c r="BE212" s="448"/>
      <c r="BF212" s="449" t="str">
        <f>AN226</f>
        <v>杉山加奈子</v>
      </c>
      <c r="BG212" s="447"/>
      <c r="BH212" s="447"/>
      <c r="BI212" s="448"/>
      <c r="BJ212" s="378" t="s">
        <v>15</v>
      </c>
      <c r="BK212" s="379"/>
      <c r="BL212" s="379"/>
      <c r="BM212" s="380"/>
      <c r="BN212" s="146"/>
      <c r="BO212" s="399" t="s">
        <v>17</v>
      </c>
      <c r="BP212" s="400"/>
      <c r="BQ212" s="401" t="s">
        <v>18</v>
      </c>
      <c r="BR212" s="403"/>
      <c r="BS212" s="402"/>
      <c r="BT212" s="404" t="s">
        <v>19</v>
      </c>
      <c r="BU212" s="405"/>
      <c r="BV212" s="406"/>
    </row>
    <row r="213" spans="3:74" ht="12" customHeight="1" thickBot="1" x14ac:dyDescent="0.2">
      <c r="C213" s="53"/>
      <c r="D213" s="444"/>
      <c r="E213" s="445"/>
      <c r="F213" s="440" t="str">
        <f>D215</f>
        <v>石井美紀</v>
      </c>
      <c r="G213" s="370"/>
      <c r="H213" s="370"/>
      <c r="I213" s="371"/>
      <c r="J213" s="369" t="str">
        <f>D218</f>
        <v>田邊文子</v>
      </c>
      <c r="K213" s="370"/>
      <c r="L213" s="370"/>
      <c r="M213" s="371"/>
      <c r="N213" s="369" t="str">
        <f>D221</f>
        <v>川上真由美</v>
      </c>
      <c r="O213" s="370"/>
      <c r="P213" s="370"/>
      <c r="Q213" s="371"/>
      <c r="R213" s="369" t="str">
        <f>D224</f>
        <v>真鍋和美</v>
      </c>
      <c r="S213" s="370"/>
      <c r="T213" s="370"/>
      <c r="U213" s="371"/>
      <c r="V213" s="369" t="str">
        <f>D227</f>
        <v>篠原多輝</v>
      </c>
      <c r="W213" s="370"/>
      <c r="X213" s="370"/>
      <c r="Y213" s="371"/>
      <c r="Z213" s="407" t="s">
        <v>16</v>
      </c>
      <c r="AA213" s="408"/>
      <c r="AB213" s="408"/>
      <c r="AC213" s="409"/>
      <c r="AD213" s="146"/>
      <c r="AE213" s="147" t="s">
        <v>20</v>
      </c>
      <c r="AF213" s="148" t="s">
        <v>21</v>
      </c>
      <c r="AG213" s="147" t="s">
        <v>14</v>
      </c>
      <c r="AH213" s="148" t="s">
        <v>22</v>
      </c>
      <c r="AI213" s="149" t="s">
        <v>23</v>
      </c>
      <c r="AJ213" s="148" t="s">
        <v>14</v>
      </c>
      <c r="AK213" s="148" t="s">
        <v>22</v>
      </c>
      <c r="AL213" s="149" t="s">
        <v>23</v>
      </c>
      <c r="AM213" s="144"/>
      <c r="AN213" s="444"/>
      <c r="AO213" s="445"/>
      <c r="AP213" s="440" t="str">
        <f>AN215</f>
        <v>伊達みはる</v>
      </c>
      <c r="AQ213" s="370"/>
      <c r="AR213" s="370"/>
      <c r="AS213" s="371"/>
      <c r="AT213" s="369" t="str">
        <f>AN218</f>
        <v>石井ひまり</v>
      </c>
      <c r="AU213" s="370"/>
      <c r="AV213" s="370"/>
      <c r="AW213" s="371"/>
      <c r="AX213" s="369" t="str">
        <f>AN221</f>
        <v>玉島豊美</v>
      </c>
      <c r="AY213" s="370"/>
      <c r="AZ213" s="370"/>
      <c r="BA213" s="371"/>
      <c r="BB213" s="369" t="str">
        <f>AN224</f>
        <v>藤田小百合</v>
      </c>
      <c r="BC213" s="370"/>
      <c r="BD213" s="370"/>
      <c r="BE213" s="371"/>
      <c r="BF213" s="369" t="str">
        <f>AN227</f>
        <v>森川里香</v>
      </c>
      <c r="BG213" s="370"/>
      <c r="BH213" s="370"/>
      <c r="BI213" s="371"/>
      <c r="BJ213" s="407" t="s">
        <v>16</v>
      </c>
      <c r="BK213" s="408"/>
      <c r="BL213" s="408"/>
      <c r="BM213" s="409"/>
      <c r="BN213" s="146"/>
      <c r="BO213" s="147" t="s">
        <v>20</v>
      </c>
      <c r="BP213" s="148" t="s">
        <v>21</v>
      </c>
      <c r="BQ213" s="147" t="s">
        <v>14</v>
      </c>
      <c r="BR213" s="148" t="s">
        <v>22</v>
      </c>
      <c r="BS213" s="149" t="s">
        <v>23</v>
      </c>
      <c r="BT213" s="148" t="s">
        <v>14</v>
      </c>
      <c r="BU213" s="148" t="s">
        <v>22</v>
      </c>
      <c r="BV213" s="149" t="s">
        <v>23</v>
      </c>
    </row>
    <row r="214" spans="3:74" ht="12.45" customHeight="1" x14ac:dyDescent="0.15">
      <c r="C214" s="54"/>
      <c r="D214" s="99" t="s">
        <v>249</v>
      </c>
      <c r="E214" s="100" t="s">
        <v>250</v>
      </c>
      <c r="F214" s="482"/>
      <c r="G214" s="483"/>
      <c r="H214" s="483"/>
      <c r="I214" s="484"/>
      <c r="J214" s="150">
        <v>21</v>
      </c>
      <c r="K214" s="151" t="str">
        <f>IF(J214="","","-")</f>
        <v>-</v>
      </c>
      <c r="L214" s="152">
        <v>19</v>
      </c>
      <c r="M214" s="461" t="str">
        <f>IF(J214&lt;&gt;"",IF(J214&gt;L214,IF(J215&gt;L215,"○",IF(J216&gt;L216,"○","×")),IF(J215&gt;L215,IF(J216&gt;L216,"○","×"),"×")),"")</f>
        <v>○</v>
      </c>
      <c r="N214" s="150">
        <v>21</v>
      </c>
      <c r="O214" s="153" t="str">
        <f t="shared" ref="O214:O219" si="73">IF(N214="","","-")</f>
        <v>-</v>
      </c>
      <c r="P214" s="154">
        <v>13</v>
      </c>
      <c r="Q214" s="461" t="str">
        <f>IF(N214&lt;&gt;"",IF(N214&gt;P214,IF(N215&gt;P215,"○",IF(N216&gt;P216,"○","×")),IF(N215&gt;P215,IF(N216&gt;P216,"○","×"),"×")),"")</f>
        <v>○</v>
      </c>
      <c r="R214" s="150">
        <v>21</v>
      </c>
      <c r="S214" s="153" t="str">
        <f t="shared" ref="S214:S222" si="74">IF(R214="","","-")</f>
        <v>-</v>
      </c>
      <c r="T214" s="154">
        <v>6</v>
      </c>
      <c r="U214" s="461" t="str">
        <f>IF(R214&lt;&gt;"",IF(R214&gt;T214,IF(R215&gt;T215,"○",IF(R216&gt;T216,"○","×")),IF(R215&gt;T215,IF(R216&gt;T216,"○","×"),"×")),"")</f>
        <v>○</v>
      </c>
      <c r="V214" s="150">
        <v>14</v>
      </c>
      <c r="W214" s="153" t="str">
        <f t="shared" ref="W214:W225" si="75">IF(V214="","","-")</f>
        <v>-</v>
      </c>
      <c r="X214" s="154">
        <v>21</v>
      </c>
      <c r="Y214" s="462" t="str">
        <f>IF(V214&lt;&gt;"",IF(V214&gt;X214,IF(V215&gt;X215,"○",IF(V216&gt;X216,"○","×")),IF(V215&gt;X215,IF(V216&gt;X216,"○","×"),"×")),"")</f>
        <v>×</v>
      </c>
      <c r="Z214" s="381" t="s">
        <v>338</v>
      </c>
      <c r="AA214" s="382"/>
      <c r="AB214" s="382"/>
      <c r="AC214" s="383"/>
      <c r="AD214" s="146"/>
      <c r="AE214" s="155"/>
      <c r="AF214" s="156"/>
      <c r="AG214" s="157"/>
      <c r="AH214" s="158"/>
      <c r="AI214" s="159"/>
      <c r="AJ214" s="156"/>
      <c r="AK214" s="156"/>
      <c r="AL214" s="159"/>
      <c r="AM214" s="145"/>
      <c r="AN214" s="99" t="s">
        <v>265</v>
      </c>
      <c r="AO214" s="100" t="s">
        <v>266</v>
      </c>
      <c r="AP214" s="482"/>
      <c r="AQ214" s="483"/>
      <c r="AR214" s="483"/>
      <c r="AS214" s="484"/>
      <c r="AT214" s="150">
        <v>21</v>
      </c>
      <c r="AU214" s="151" t="str">
        <f>IF(AT214="","","-")</f>
        <v>-</v>
      </c>
      <c r="AV214" s="152">
        <v>6</v>
      </c>
      <c r="AW214" s="461" t="str">
        <f>IF(AT214&lt;&gt;"",IF(AT214&gt;AV214,IF(AT215&gt;AV215,"○",IF(AT216&gt;AV216,"○","×")),IF(AT215&gt;AV215,IF(AT216&gt;AV216,"○","×"),"×")),"")</f>
        <v>○</v>
      </c>
      <c r="AX214" s="150">
        <v>21</v>
      </c>
      <c r="AY214" s="153" t="str">
        <f t="shared" ref="AY214:AY219" si="76">IF(AX214="","","-")</f>
        <v>-</v>
      </c>
      <c r="AZ214" s="154">
        <v>14</v>
      </c>
      <c r="BA214" s="461" t="str">
        <f>IF(AX214&lt;&gt;"",IF(AX214&gt;AZ214,IF(AX215&gt;AZ215,"○",IF(AX216&gt;AZ216,"○","×")),IF(AX215&gt;AZ215,IF(AX216&gt;AZ216,"○","×"),"×")),"")</f>
        <v>○</v>
      </c>
      <c r="BB214" s="150">
        <v>21</v>
      </c>
      <c r="BC214" s="153" t="str">
        <f t="shared" ref="BC214:BC222" si="77">IF(BB214="","","-")</f>
        <v>-</v>
      </c>
      <c r="BD214" s="154">
        <v>11</v>
      </c>
      <c r="BE214" s="461" t="str">
        <f>IF(BB214&lt;&gt;"",IF(BB214&gt;BD214,IF(BB215&gt;BD215,"○",IF(BB216&gt;BD216,"○","×")),IF(BB215&gt;BD215,IF(BB216&gt;BD216,"○","×"),"×")),"")</f>
        <v>○</v>
      </c>
      <c r="BF214" s="150">
        <v>21</v>
      </c>
      <c r="BG214" s="153" t="str">
        <f t="shared" ref="BG214:BG225" si="78">IF(BF214="","","-")</f>
        <v>-</v>
      </c>
      <c r="BH214" s="154">
        <v>19</v>
      </c>
      <c r="BI214" s="462" t="str">
        <f>IF(BF214&lt;&gt;"",IF(BF214&gt;BH214,IF(BF215&gt;BH215,"○",IF(BF216&gt;BH216,"○","×")),IF(BF215&gt;BH215,IF(BF216&gt;BH216,"○","×"),"×")),"")</f>
        <v>○</v>
      </c>
      <c r="BJ214" s="381" t="s">
        <v>335</v>
      </c>
      <c r="BK214" s="382"/>
      <c r="BL214" s="382"/>
      <c r="BM214" s="383"/>
      <c r="BN214" s="146"/>
      <c r="BO214" s="155"/>
      <c r="BP214" s="156"/>
      <c r="BQ214" s="157"/>
      <c r="BR214" s="158"/>
      <c r="BS214" s="159"/>
      <c r="BT214" s="156"/>
      <c r="BU214" s="156"/>
      <c r="BV214" s="159"/>
    </row>
    <row r="215" spans="3:74" ht="12.45" customHeight="1" x14ac:dyDescent="0.15">
      <c r="C215" s="54"/>
      <c r="D215" s="101" t="s">
        <v>251</v>
      </c>
      <c r="E215" s="102" t="s">
        <v>250</v>
      </c>
      <c r="F215" s="485"/>
      <c r="G215" s="415"/>
      <c r="H215" s="415"/>
      <c r="I215" s="416"/>
      <c r="J215" s="150">
        <v>21</v>
      </c>
      <c r="K215" s="151" t="str">
        <f>IF(J215="","","-")</f>
        <v>-</v>
      </c>
      <c r="L215" s="160">
        <v>13</v>
      </c>
      <c r="M215" s="455"/>
      <c r="N215" s="150">
        <v>21</v>
      </c>
      <c r="O215" s="151" t="str">
        <f t="shared" si="73"/>
        <v>-</v>
      </c>
      <c r="P215" s="152">
        <v>12</v>
      </c>
      <c r="Q215" s="455"/>
      <c r="R215" s="150">
        <v>21</v>
      </c>
      <c r="S215" s="151" t="str">
        <f t="shared" si="74"/>
        <v>-</v>
      </c>
      <c r="T215" s="152">
        <v>10</v>
      </c>
      <c r="U215" s="455"/>
      <c r="V215" s="150">
        <v>12</v>
      </c>
      <c r="W215" s="151" t="str">
        <f t="shared" si="75"/>
        <v>-</v>
      </c>
      <c r="X215" s="152">
        <v>21</v>
      </c>
      <c r="Y215" s="420"/>
      <c r="Z215" s="375"/>
      <c r="AA215" s="376"/>
      <c r="AB215" s="376"/>
      <c r="AC215" s="377"/>
      <c r="AD215" s="146"/>
      <c r="AE215" s="155">
        <f>COUNTIF(F214:Y216,"○")</f>
        <v>3</v>
      </c>
      <c r="AF215" s="156">
        <f>COUNTIF(F214:Y216,"×")</f>
        <v>1</v>
      </c>
      <c r="AG215" s="157">
        <f>(IF((F214&gt;H214),1,0))+(IF((F215&gt;H215),1,0))+(IF((F216&gt;H216),1,0))+(IF((J214&gt;L214),1,0))+(IF((J215&gt;L215),1,0))+(IF((J216&gt;L216),1,0))+(IF((N214&gt;P214),1,0))+(IF((N215&gt;P215),1,0))+(IF((N216&gt;P216),1,0))+(IF((R214&gt;T214),1,0))+(IF((R215&gt;T215),1,0))+(IF((R216&gt;T216),1,0))+(IF((V214&gt;X214),1,0))+(IF((V215&gt;X215),1,0))+(IF((V216&gt;X216),1,0))</f>
        <v>6</v>
      </c>
      <c r="AH215" s="158">
        <f>(IF((F214&lt;H214),1,0))+(IF((F215&lt;H215),1,0))+(IF((F216&lt;H216),1,0))+(IF((J214&lt;L214),1,0))+(IF((J215&lt;L215),1,0))+(IF((J216&lt;L216),1,0))+(IF((N214&lt;P214),1,0))+(IF((N215&lt;P215),1,0))+(IF((N216&lt;P216),1,0))+(IF((R214&lt;T214),1,0))+(IF((R215&lt;T215),1,0))+(IF((R216&lt;T216),1,0))+(IF((V214&lt;X214),1,0))+(IF((V215&lt;X215),1,0))+(IF((V216&lt;X216),1,0))</f>
        <v>2</v>
      </c>
      <c r="AI215" s="161">
        <f>AG215-AH215</f>
        <v>4</v>
      </c>
      <c r="AJ215" s="156">
        <f>SUM(F214:F216,J214:J216,N214:N216,R214:R216,V214:V216)</f>
        <v>152</v>
      </c>
      <c r="AK215" s="156">
        <f>SUM(H214:H216,L214:L216,P214:P216,T214:T216,X214:X216)</f>
        <v>115</v>
      </c>
      <c r="AL215" s="159">
        <f>AJ215-AK215</f>
        <v>37</v>
      </c>
      <c r="AM215" s="145"/>
      <c r="AN215" s="101" t="s">
        <v>267</v>
      </c>
      <c r="AO215" s="102" t="s">
        <v>266</v>
      </c>
      <c r="AP215" s="485"/>
      <c r="AQ215" s="415"/>
      <c r="AR215" s="415"/>
      <c r="AS215" s="416"/>
      <c r="AT215" s="150">
        <v>21</v>
      </c>
      <c r="AU215" s="151" t="str">
        <f>IF(AT215="","","-")</f>
        <v>-</v>
      </c>
      <c r="AV215" s="160">
        <v>14</v>
      </c>
      <c r="AW215" s="455"/>
      <c r="AX215" s="150">
        <v>13</v>
      </c>
      <c r="AY215" s="151" t="str">
        <f t="shared" si="76"/>
        <v>-</v>
      </c>
      <c r="AZ215" s="152">
        <v>21</v>
      </c>
      <c r="BA215" s="455"/>
      <c r="BB215" s="150">
        <v>21</v>
      </c>
      <c r="BC215" s="151" t="str">
        <f t="shared" si="77"/>
        <v>-</v>
      </c>
      <c r="BD215" s="152">
        <v>15</v>
      </c>
      <c r="BE215" s="455"/>
      <c r="BF215" s="150">
        <v>21</v>
      </c>
      <c r="BG215" s="151" t="str">
        <f t="shared" si="78"/>
        <v>-</v>
      </c>
      <c r="BH215" s="152">
        <v>14</v>
      </c>
      <c r="BI215" s="420"/>
      <c r="BJ215" s="375"/>
      <c r="BK215" s="376"/>
      <c r="BL215" s="376"/>
      <c r="BM215" s="377"/>
      <c r="BN215" s="146"/>
      <c r="BO215" s="155">
        <f>COUNTIF(AP214:BI216,"○")</f>
        <v>4</v>
      </c>
      <c r="BP215" s="156">
        <f>COUNTIF(AP214:BI216,"×")</f>
        <v>0</v>
      </c>
      <c r="BQ215" s="157">
        <f>(IF((AP214&gt;AR214),1,0))+(IF((AP215&gt;AR215),1,0))+(IF((AP216&gt;AR216),1,0))+(IF((AT214&gt;AV214),1,0))+(IF((AT215&gt;AV215),1,0))+(IF((AT216&gt;AV216),1,0))+(IF((AX214&gt;AZ214),1,0))+(IF((AX215&gt;AZ215),1,0))+(IF((AX216&gt;AZ216),1,0))+(IF((BB214&gt;BD214),1,0))+(IF((BB215&gt;BD215),1,0))+(IF((BB216&gt;BD216),1,0))+(IF((BF214&gt;BH214),1,0))+(IF((BF215&gt;BH215),1,0))+(IF((BF216&gt;BH216),1,0))</f>
        <v>8</v>
      </c>
      <c r="BR215" s="158">
        <f>(IF((AP214&lt;AR214),1,0))+(IF((AP215&lt;AR215),1,0))+(IF((AP216&lt;AR216),1,0))+(IF((AT214&lt;AV214),1,0))+(IF((AT215&lt;AV215),1,0))+(IF((AT216&lt;AV216),1,0))+(IF((AX214&lt;AZ214),1,0))+(IF((AX215&lt;AZ215),1,0))+(IF((AX216&lt;AZ216),1,0))+(IF((BB214&lt;BD214),1,0))+(IF((BB215&lt;BD215),1,0))+(IF((BB216&lt;BD216),1,0))+(IF((BF214&lt;BH214),1,0))+(IF((BF215&lt;BH215),1,0))+(IF((BF216&lt;BH216),1,0))</f>
        <v>1</v>
      </c>
      <c r="BS215" s="161">
        <f>BQ215-BR215</f>
        <v>7</v>
      </c>
      <c r="BT215" s="156">
        <f>SUM(AP214:AP216,AT214:AT216,AX214:AX216,BB214:BB216,BF214:BF216)</f>
        <v>181</v>
      </c>
      <c r="BU215" s="156">
        <f>SUM(AR214:AR216,AV214:AV216,AZ214:AZ216,BD214:BD216,BH214:BH216)</f>
        <v>128</v>
      </c>
      <c r="BV215" s="159">
        <f>BT215-BU215</f>
        <v>53</v>
      </c>
    </row>
    <row r="216" spans="3:74" ht="12.45" customHeight="1" x14ac:dyDescent="0.15">
      <c r="C216" s="25"/>
      <c r="D216" s="101"/>
      <c r="E216" s="103" t="s">
        <v>96</v>
      </c>
      <c r="F216" s="486"/>
      <c r="G216" s="487"/>
      <c r="H216" s="487"/>
      <c r="I216" s="488"/>
      <c r="J216" s="162"/>
      <c r="K216" s="151" t="str">
        <f>IF(J216="","","-")</f>
        <v/>
      </c>
      <c r="L216" s="163"/>
      <c r="M216" s="456"/>
      <c r="N216" s="162"/>
      <c r="O216" s="164" t="str">
        <f t="shared" si="73"/>
        <v/>
      </c>
      <c r="P216" s="163"/>
      <c r="Q216" s="455"/>
      <c r="R216" s="150"/>
      <c r="S216" s="151" t="str">
        <f t="shared" si="74"/>
        <v/>
      </c>
      <c r="T216" s="152"/>
      <c r="U216" s="455"/>
      <c r="V216" s="150"/>
      <c r="W216" s="151" t="str">
        <f t="shared" si="75"/>
        <v/>
      </c>
      <c r="X216" s="152"/>
      <c r="Y216" s="420"/>
      <c r="Z216" s="297">
        <f>AE215</f>
        <v>3</v>
      </c>
      <c r="AA216" s="298" t="s">
        <v>24</v>
      </c>
      <c r="AB216" s="298">
        <f>AF215</f>
        <v>1</v>
      </c>
      <c r="AC216" s="299" t="s">
        <v>21</v>
      </c>
      <c r="AD216" s="146"/>
      <c r="AE216" s="155"/>
      <c r="AF216" s="156"/>
      <c r="AG216" s="157"/>
      <c r="AH216" s="158"/>
      <c r="AI216" s="159"/>
      <c r="AJ216" s="156"/>
      <c r="AK216" s="156"/>
      <c r="AL216" s="159"/>
      <c r="AM216" s="25"/>
      <c r="AN216" s="101"/>
      <c r="AO216" s="103" t="s">
        <v>86</v>
      </c>
      <c r="AP216" s="486"/>
      <c r="AQ216" s="487"/>
      <c r="AR216" s="487"/>
      <c r="AS216" s="488"/>
      <c r="AT216" s="162"/>
      <c r="AU216" s="151" t="str">
        <f>IF(AT216="","","-")</f>
        <v/>
      </c>
      <c r="AV216" s="163"/>
      <c r="AW216" s="456"/>
      <c r="AX216" s="162">
        <v>21</v>
      </c>
      <c r="AY216" s="164" t="str">
        <f t="shared" si="76"/>
        <v>-</v>
      </c>
      <c r="AZ216" s="163">
        <v>14</v>
      </c>
      <c r="BA216" s="455"/>
      <c r="BB216" s="150"/>
      <c r="BC216" s="151" t="str">
        <f t="shared" si="77"/>
        <v/>
      </c>
      <c r="BD216" s="152"/>
      <c r="BE216" s="455"/>
      <c r="BF216" s="150"/>
      <c r="BG216" s="151" t="str">
        <f t="shared" si="78"/>
        <v/>
      </c>
      <c r="BH216" s="152"/>
      <c r="BI216" s="420"/>
      <c r="BJ216" s="297">
        <f>BO215</f>
        <v>4</v>
      </c>
      <c r="BK216" s="298" t="s">
        <v>24</v>
      </c>
      <c r="BL216" s="298">
        <f>BP215</f>
        <v>0</v>
      </c>
      <c r="BM216" s="299" t="s">
        <v>21</v>
      </c>
      <c r="BN216" s="146"/>
      <c r="BO216" s="155"/>
      <c r="BP216" s="156"/>
      <c r="BQ216" s="157"/>
      <c r="BR216" s="158"/>
      <c r="BS216" s="159"/>
      <c r="BT216" s="156"/>
      <c r="BU216" s="156"/>
      <c r="BV216" s="159"/>
    </row>
    <row r="217" spans="3:74" ht="12.45" customHeight="1" x14ac:dyDescent="0.15">
      <c r="C217" s="54"/>
      <c r="D217" s="104" t="s">
        <v>255</v>
      </c>
      <c r="E217" s="105" t="s">
        <v>256</v>
      </c>
      <c r="F217" s="165">
        <f>IF(L214="","",L214)</f>
        <v>19</v>
      </c>
      <c r="G217" s="151" t="str">
        <f t="shared" ref="G217:G228" si="79">IF(F217="","","-")</f>
        <v>-</v>
      </c>
      <c r="H217" s="166">
        <f>IF(J214="","",J214)</f>
        <v>21</v>
      </c>
      <c r="I217" s="437" t="str">
        <f>IF(M214="","",IF(M214="○","×",IF(M214="×","○")))</f>
        <v>×</v>
      </c>
      <c r="J217" s="411"/>
      <c r="K217" s="412"/>
      <c r="L217" s="412"/>
      <c r="M217" s="413"/>
      <c r="N217" s="150">
        <v>21</v>
      </c>
      <c r="O217" s="151" t="str">
        <f t="shared" si="73"/>
        <v>-</v>
      </c>
      <c r="P217" s="152">
        <v>11</v>
      </c>
      <c r="Q217" s="460" t="str">
        <f>IF(N217&lt;&gt;"",IF(N217&gt;P217,IF(N218&gt;P218,"○",IF(N219&gt;P219,"○","×")),IF(N218&gt;P218,IF(N219&gt;P219,"○","×"),"×")),"")</f>
        <v>○</v>
      </c>
      <c r="R217" s="167">
        <v>21</v>
      </c>
      <c r="S217" s="168" t="str">
        <f t="shared" si="74"/>
        <v>-</v>
      </c>
      <c r="T217" s="169">
        <v>11</v>
      </c>
      <c r="U217" s="460" t="str">
        <f>IF(R217&lt;&gt;"",IF(R217&gt;T217,IF(R218&gt;T218,"○",IF(R219&gt;T219,"○","×")),IF(R218&gt;T218,IF(R219&gt;T219,"○","×"),"×")),"")</f>
        <v>○</v>
      </c>
      <c r="V217" s="167">
        <v>12</v>
      </c>
      <c r="W217" s="168" t="str">
        <f t="shared" si="75"/>
        <v>-</v>
      </c>
      <c r="X217" s="169">
        <v>21</v>
      </c>
      <c r="Y217" s="457" t="str">
        <f>IF(V217&lt;&gt;"",IF(V217&gt;X217,IF(V218&gt;X218,"○",IF(V219&gt;X219,"○","×")),IF(V218&gt;X218,IF(V219&gt;X219,"○","×"),"×")),"")</f>
        <v>×</v>
      </c>
      <c r="Z217" s="372" t="s">
        <v>337</v>
      </c>
      <c r="AA217" s="373"/>
      <c r="AB217" s="373"/>
      <c r="AC217" s="374"/>
      <c r="AD217" s="146"/>
      <c r="AE217" s="170"/>
      <c r="AF217" s="171"/>
      <c r="AG217" s="172"/>
      <c r="AH217" s="173"/>
      <c r="AI217" s="174"/>
      <c r="AJ217" s="171"/>
      <c r="AK217" s="171"/>
      <c r="AL217" s="174"/>
      <c r="AM217" s="145"/>
      <c r="AN217" s="104" t="s">
        <v>263</v>
      </c>
      <c r="AO217" s="102" t="s">
        <v>155</v>
      </c>
      <c r="AP217" s="165">
        <f>IF(AV214="","",AV214)</f>
        <v>6</v>
      </c>
      <c r="AQ217" s="151" t="str">
        <f t="shared" ref="AQ217:AQ228" si="80">IF(AP217="","","-")</f>
        <v>-</v>
      </c>
      <c r="AR217" s="166">
        <f>IF(AT214="","",AT214)</f>
        <v>21</v>
      </c>
      <c r="AS217" s="437" t="str">
        <f>IF(AW214="","",IF(AW214="○","×",IF(AW214="×","○")))</f>
        <v>×</v>
      </c>
      <c r="AT217" s="411"/>
      <c r="AU217" s="412"/>
      <c r="AV217" s="412"/>
      <c r="AW217" s="413"/>
      <c r="AX217" s="150">
        <v>4</v>
      </c>
      <c r="AY217" s="151" t="str">
        <f t="shared" si="76"/>
        <v>-</v>
      </c>
      <c r="AZ217" s="152">
        <v>21</v>
      </c>
      <c r="BA217" s="460" t="str">
        <f>IF(AX217&lt;&gt;"",IF(AX217&gt;AZ217,IF(AX218&gt;AZ218,"○",IF(AX219&gt;AZ219,"○","×")),IF(AX218&gt;AZ218,IF(AX219&gt;AZ219,"○","×"),"×")),"")</f>
        <v>×</v>
      </c>
      <c r="BB217" s="167">
        <v>15</v>
      </c>
      <c r="BC217" s="168" t="str">
        <f t="shared" si="77"/>
        <v>-</v>
      </c>
      <c r="BD217" s="169">
        <v>21</v>
      </c>
      <c r="BE217" s="460" t="str">
        <f>IF(BB217&lt;&gt;"",IF(BB217&gt;BD217,IF(BB218&gt;BD218,"○",IF(BB219&gt;BD219,"○","×")),IF(BB218&gt;BD218,IF(BB219&gt;BD219,"○","×"),"×")),"")</f>
        <v>×</v>
      </c>
      <c r="BF217" s="167">
        <v>16</v>
      </c>
      <c r="BG217" s="168" t="str">
        <f t="shared" si="78"/>
        <v>-</v>
      </c>
      <c r="BH217" s="169">
        <v>21</v>
      </c>
      <c r="BI217" s="457" t="str">
        <f>IF(BF217&lt;&gt;"",IF(BF217&gt;BH217,IF(BF218&gt;BH218,"○",IF(BF219&gt;BH219,"○","×")),IF(BF218&gt;BH218,IF(BF219&gt;BH219,"○","×"),"×")),"")</f>
        <v>×</v>
      </c>
      <c r="BJ217" s="372" t="s">
        <v>339</v>
      </c>
      <c r="BK217" s="373"/>
      <c r="BL217" s="373"/>
      <c r="BM217" s="374"/>
      <c r="BN217" s="146"/>
      <c r="BO217" s="170"/>
      <c r="BP217" s="171"/>
      <c r="BQ217" s="172"/>
      <c r="BR217" s="173"/>
      <c r="BS217" s="174"/>
      <c r="BT217" s="171"/>
      <c r="BU217" s="171"/>
      <c r="BV217" s="174"/>
    </row>
    <row r="218" spans="3:74" ht="12.45" customHeight="1" x14ac:dyDescent="0.15">
      <c r="C218" s="54"/>
      <c r="D218" s="101" t="s">
        <v>257</v>
      </c>
      <c r="E218" s="102" t="s">
        <v>58</v>
      </c>
      <c r="F218" s="165">
        <f>IF(L215="","",L215)</f>
        <v>13</v>
      </c>
      <c r="G218" s="151" t="str">
        <f t="shared" si="79"/>
        <v>-</v>
      </c>
      <c r="H218" s="166">
        <f>IF(J215="","",J215)</f>
        <v>21</v>
      </c>
      <c r="I218" s="438" t="str">
        <f>IF(K215="","",K215)</f>
        <v>-</v>
      </c>
      <c r="J218" s="414"/>
      <c r="K218" s="415"/>
      <c r="L218" s="415"/>
      <c r="M218" s="416"/>
      <c r="N218" s="150">
        <v>21</v>
      </c>
      <c r="O218" s="151" t="str">
        <f t="shared" si="73"/>
        <v>-</v>
      </c>
      <c r="P218" s="152">
        <v>18</v>
      </c>
      <c r="Q218" s="455"/>
      <c r="R218" s="150">
        <v>21</v>
      </c>
      <c r="S218" s="151" t="str">
        <f t="shared" si="74"/>
        <v>-</v>
      </c>
      <c r="T218" s="152">
        <v>8</v>
      </c>
      <c r="U218" s="455"/>
      <c r="V218" s="150">
        <v>10</v>
      </c>
      <c r="W218" s="151" t="str">
        <f t="shared" si="75"/>
        <v>-</v>
      </c>
      <c r="X218" s="152">
        <v>21</v>
      </c>
      <c r="Y218" s="420"/>
      <c r="Z218" s="375"/>
      <c r="AA218" s="376"/>
      <c r="AB218" s="376"/>
      <c r="AC218" s="377"/>
      <c r="AD218" s="146"/>
      <c r="AE218" s="155">
        <f>COUNTIF(F217:Y219,"○")</f>
        <v>2</v>
      </c>
      <c r="AF218" s="156">
        <f>COUNTIF(F217:Y219,"×")</f>
        <v>2</v>
      </c>
      <c r="AG218" s="157">
        <f>(IF((F217&gt;H217),1,0))+(IF((F218&gt;H218),1,0))+(IF((F219&gt;H219),1,0))+(IF((J217&gt;L217),1,0))+(IF((J218&gt;L218),1,0))+(IF((J219&gt;L219),1,0))+(IF((N217&gt;P217),1,0))+(IF((N218&gt;P218),1,0))+(IF((N219&gt;P219),1,0))+(IF((R217&gt;T217),1,0))+(IF((R218&gt;T218),1,0))+(IF((R219&gt;T219),1,0))+(IF((V217&gt;X217),1,0))+(IF((V218&gt;X218),1,0))+(IF((V219&gt;X219),1,0))</f>
        <v>4</v>
      </c>
      <c r="AH218" s="158">
        <f>(IF((F217&lt;H217),1,0))+(IF((F218&lt;H218),1,0))+(IF((F219&lt;H219),1,0))+(IF((J217&lt;L217),1,0))+(IF((J218&lt;L218),1,0))+(IF((J219&lt;L219),1,0))+(IF((N217&lt;P217),1,0))+(IF((N218&lt;P218),1,0))+(IF((N219&lt;P219),1,0))+(IF((R217&lt;T217),1,0))+(IF((R218&lt;T218),1,0))+(IF((R219&lt;T219),1,0))+(IF((V217&lt;X217),1,0))+(IF((V218&lt;X218),1,0))+(IF((V219&lt;X219),1,0))</f>
        <v>4</v>
      </c>
      <c r="AI218" s="161">
        <f>AG218-AH218</f>
        <v>0</v>
      </c>
      <c r="AJ218" s="156">
        <f>SUM(F217:F219,J217:J219,N217:N219,R217:R219,V217:V219)</f>
        <v>138</v>
      </c>
      <c r="AK218" s="156">
        <f>SUM(H217:H219,L217:L219,P217:P219,T217:T219,X217:X219)</f>
        <v>132</v>
      </c>
      <c r="AL218" s="159">
        <f>AJ218-AK218</f>
        <v>6</v>
      </c>
      <c r="AM218" s="145"/>
      <c r="AN218" s="101" t="s">
        <v>264</v>
      </c>
      <c r="AO218" s="102" t="s">
        <v>155</v>
      </c>
      <c r="AP218" s="165">
        <f>IF(AV215="","",AV215)</f>
        <v>14</v>
      </c>
      <c r="AQ218" s="151" t="str">
        <f t="shared" si="80"/>
        <v>-</v>
      </c>
      <c r="AR218" s="166">
        <f>IF(AT215="","",AT215)</f>
        <v>21</v>
      </c>
      <c r="AS218" s="438" t="str">
        <f>IF(AU215="","",AU215)</f>
        <v>-</v>
      </c>
      <c r="AT218" s="414"/>
      <c r="AU218" s="415"/>
      <c r="AV218" s="415"/>
      <c r="AW218" s="416"/>
      <c r="AX218" s="150">
        <v>8</v>
      </c>
      <c r="AY218" s="151" t="str">
        <f t="shared" si="76"/>
        <v>-</v>
      </c>
      <c r="AZ218" s="152">
        <v>21</v>
      </c>
      <c r="BA218" s="455"/>
      <c r="BB218" s="150">
        <v>8</v>
      </c>
      <c r="BC218" s="151" t="str">
        <f t="shared" si="77"/>
        <v>-</v>
      </c>
      <c r="BD218" s="152">
        <v>21</v>
      </c>
      <c r="BE218" s="455"/>
      <c r="BF218" s="150">
        <v>17</v>
      </c>
      <c r="BG218" s="151" t="str">
        <f t="shared" si="78"/>
        <v>-</v>
      </c>
      <c r="BH218" s="152">
        <v>21</v>
      </c>
      <c r="BI218" s="420"/>
      <c r="BJ218" s="375"/>
      <c r="BK218" s="376"/>
      <c r="BL218" s="376"/>
      <c r="BM218" s="377"/>
      <c r="BN218" s="146"/>
      <c r="BO218" s="155">
        <f>COUNTIF(AP217:BI219,"○")</f>
        <v>0</v>
      </c>
      <c r="BP218" s="156">
        <f>COUNTIF(AP217:BI219,"×")</f>
        <v>4</v>
      </c>
      <c r="BQ218" s="157">
        <f>(IF((AP217&gt;AR217),1,0))+(IF((AP218&gt;AR218),1,0))+(IF((AP219&gt;AR219),1,0))+(IF((AT217&gt;AV217),1,0))+(IF((AT218&gt;AV218),1,0))+(IF((AT219&gt;AV219),1,0))+(IF((AX217&gt;AZ217),1,0))+(IF((AX218&gt;AZ218),1,0))+(IF((AX219&gt;AZ219),1,0))+(IF((BB217&gt;BD217),1,0))+(IF((BB218&gt;BD218),1,0))+(IF((BB219&gt;BD219),1,0))+(IF((BF217&gt;BH217),1,0))+(IF((BF218&gt;BH218),1,0))+(IF((BF219&gt;BH219),1,0))</f>
        <v>0</v>
      </c>
      <c r="BR218" s="158">
        <f>(IF((AP217&lt;AR217),1,0))+(IF((AP218&lt;AR218),1,0))+(IF((AP219&lt;AR219),1,0))+(IF((AT217&lt;AV217),1,0))+(IF((AT218&lt;AV218),1,0))+(IF((AT219&lt;AV219),1,0))+(IF((AX217&lt;AZ217),1,0))+(IF((AX218&lt;AZ218),1,0))+(IF((AX219&lt;AZ219),1,0))+(IF((BB217&lt;BD217),1,0))+(IF((BB218&lt;BD218),1,0))+(IF((BB219&lt;BD219),1,0))+(IF((BF217&lt;BH217),1,0))+(IF((BF218&lt;BH218),1,0))+(IF((BF219&lt;BH219),1,0))</f>
        <v>8</v>
      </c>
      <c r="BS218" s="161">
        <f>BQ218-BR218</f>
        <v>-8</v>
      </c>
      <c r="BT218" s="156">
        <f>SUM(AP217:AP219,AT217:AT219,AX217:AX219,BB217:BB219,BF217:BF219)</f>
        <v>88</v>
      </c>
      <c r="BU218" s="156">
        <f>SUM(AR217:AR219,AV217:AV219,AZ217:AZ219,BD217:BD219,BH217:BH219)</f>
        <v>168</v>
      </c>
      <c r="BV218" s="159">
        <f>BT218-BU218</f>
        <v>-80</v>
      </c>
    </row>
    <row r="219" spans="3:74" ht="12.45" customHeight="1" x14ac:dyDescent="0.15">
      <c r="C219" s="25"/>
      <c r="D219" s="106"/>
      <c r="E219" s="103" t="s">
        <v>87</v>
      </c>
      <c r="F219" s="175" t="str">
        <f>IF(L216="","",L216)</f>
        <v/>
      </c>
      <c r="G219" s="151" t="str">
        <f t="shared" si="79"/>
        <v/>
      </c>
      <c r="H219" s="176" t="str">
        <f>IF(J216="","",J216)</f>
        <v/>
      </c>
      <c r="I219" s="481" t="str">
        <f>IF(K216="","",K216)</f>
        <v/>
      </c>
      <c r="J219" s="489"/>
      <c r="K219" s="487"/>
      <c r="L219" s="487"/>
      <c r="M219" s="488"/>
      <c r="N219" s="162"/>
      <c r="O219" s="151" t="str">
        <f t="shared" si="73"/>
        <v/>
      </c>
      <c r="P219" s="163"/>
      <c r="Q219" s="456"/>
      <c r="R219" s="162"/>
      <c r="S219" s="164" t="str">
        <f t="shared" si="74"/>
        <v/>
      </c>
      <c r="T219" s="163"/>
      <c r="U219" s="456"/>
      <c r="V219" s="162"/>
      <c r="W219" s="164" t="str">
        <f t="shared" si="75"/>
        <v/>
      </c>
      <c r="X219" s="163"/>
      <c r="Y219" s="420"/>
      <c r="Z219" s="297">
        <f>AE218</f>
        <v>2</v>
      </c>
      <c r="AA219" s="298" t="s">
        <v>24</v>
      </c>
      <c r="AB219" s="298">
        <f>AF218</f>
        <v>2</v>
      </c>
      <c r="AC219" s="299" t="s">
        <v>21</v>
      </c>
      <c r="AD219" s="146"/>
      <c r="AE219" s="177"/>
      <c r="AF219" s="178"/>
      <c r="AG219" s="179"/>
      <c r="AH219" s="180"/>
      <c r="AI219" s="181"/>
      <c r="AJ219" s="178"/>
      <c r="AK219" s="178"/>
      <c r="AL219" s="181"/>
      <c r="AM219" s="25"/>
      <c r="AN219" s="106"/>
      <c r="AO219" s="103" t="s">
        <v>87</v>
      </c>
      <c r="AP219" s="175" t="str">
        <f>IF(AV216="","",AV216)</f>
        <v/>
      </c>
      <c r="AQ219" s="151" t="str">
        <f t="shared" si="80"/>
        <v/>
      </c>
      <c r="AR219" s="176" t="str">
        <f>IF(AT216="","",AT216)</f>
        <v/>
      </c>
      <c r="AS219" s="481" t="str">
        <f>IF(AU216="","",AU216)</f>
        <v/>
      </c>
      <c r="AT219" s="489"/>
      <c r="AU219" s="487"/>
      <c r="AV219" s="487"/>
      <c r="AW219" s="488"/>
      <c r="AX219" s="162"/>
      <c r="AY219" s="151" t="str">
        <f t="shared" si="76"/>
        <v/>
      </c>
      <c r="AZ219" s="163"/>
      <c r="BA219" s="456"/>
      <c r="BB219" s="162"/>
      <c r="BC219" s="164" t="str">
        <f t="shared" si="77"/>
        <v/>
      </c>
      <c r="BD219" s="163"/>
      <c r="BE219" s="456"/>
      <c r="BF219" s="162"/>
      <c r="BG219" s="164" t="str">
        <f t="shared" si="78"/>
        <v/>
      </c>
      <c r="BH219" s="163"/>
      <c r="BI219" s="420"/>
      <c r="BJ219" s="297">
        <f>BO218</f>
        <v>0</v>
      </c>
      <c r="BK219" s="298" t="s">
        <v>24</v>
      </c>
      <c r="BL219" s="298">
        <f>BP218</f>
        <v>4</v>
      </c>
      <c r="BM219" s="299" t="s">
        <v>21</v>
      </c>
      <c r="BN219" s="146"/>
      <c r="BO219" s="177"/>
      <c r="BP219" s="178"/>
      <c r="BQ219" s="179"/>
      <c r="BR219" s="180"/>
      <c r="BS219" s="181"/>
      <c r="BT219" s="178"/>
      <c r="BU219" s="178"/>
      <c r="BV219" s="181"/>
    </row>
    <row r="220" spans="3:74" ht="12.45" customHeight="1" x14ac:dyDescent="0.15">
      <c r="C220" s="54"/>
      <c r="D220" s="101" t="s">
        <v>258</v>
      </c>
      <c r="E220" s="102" t="s">
        <v>259</v>
      </c>
      <c r="F220" s="165">
        <f>IF(P214="","",P214)</f>
        <v>13</v>
      </c>
      <c r="G220" s="168" t="str">
        <f t="shared" si="79"/>
        <v>-</v>
      </c>
      <c r="H220" s="166">
        <f>IF(N214="","",N214)</f>
        <v>21</v>
      </c>
      <c r="I220" s="437" t="str">
        <f>IF(Q214="","",IF(Q214="○","×",IF(Q214="×","○")))</f>
        <v>×</v>
      </c>
      <c r="J220" s="182">
        <f>IF(P217="","",P217)</f>
        <v>11</v>
      </c>
      <c r="K220" s="151" t="str">
        <f t="shared" ref="K220:K228" si="81">IF(J220="","","-")</f>
        <v>-</v>
      </c>
      <c r="L220" s="166">
        <f>IF(N217="","",N217)</f>
        <v>21</v>
      </c>
      <c r="M220" s="437" t="str">
        <f>IF(Q217="","",IF(Q217="○","×",IF(Q217="×","○")))</f>
        <v>×</v>
      </c>
      <c r="N220" s="411"/>
      <c r="O220" s="412"/>
      <c r="P220" s="412"/>
      <c r="Q220" s="413"/>
      <c r="R220" s="150">
        <v>21</v>
      </c>
      <c r="S220" s="151" t="str">
        <f t="shared" si="74"/>
        <v>-</v>
      </c>
      <c r="T220" s="152">
        <v>16</v>
      </c>
      <c r="U220" s="455" t="str">
        <f>IF(R220&lt;&gt;"",IF(R220&gt;T220,IF(R221&gt;T221,"○",IF(R222&gt;T222,"○","×")),IF(R221&gt;T221,IF(R222&gt;T222,"○","×"),"×")),"")</f>
        <v>○</v>
      </c>
      <c r="V220" s="150">
        <v>12</v>
      </c>
      <c r="W220" s="151" t="str">
        <f t="shared" si="75"/>
        <v>-</v>
      </c>
      <c r="X220" s="152">
        <v>21</v>
      </c>
      <c r="Y220" s="457" t="str">
        <f>IF(V220&lt;&gt;"",IF(V220&gt;X220,IF(V221&gt;X221,"○",IF(V222&gt;X222,"○","×")),IF(V221&gt;X221,IF(V222&gt;X222,"○","×"),"×")),"")</f>
        <v>×</v>
      </c>
      <c r="Z220" s="372" t="s">
        <v>336</v>
      </c>
      <c r="AA220" s="373"/>
      <c r="AB220" s="373"/>
      <c r="AC220" s="374"/>
      <c r="AD220" s="146"/>
      <c r="AE220" s="155"/>
      <c r="AF220" s="156"/>
      <c r="AG220" s="157"/>
      <c r="AH220" s="158"/>
      <c r="AI220" s="159"/>
      <c r="AJ220" s="156"/>
      <c r="AK220" s="156"/>
      <c r="AL220" s="159"/>
      <c r="AM220" s="145"/>
      <c r="AN220" s="101" t="s">
        <v>270</v>
      </c>
      <c r="AO220" s="102" t="s">
        <v>271</v>
      </c>
      <c r="AP220" s="165">
        <f>IF(AZ214="","",AZ214)</f>
        <v>14</v>
      </c>
      <c r="AQ220" s="168" t="str">
        <f t="shared" si="80"/>
        <v>-</v>
      </c>
      <c r="AR220" s="166">
        <f>IF(AX214="","",AX214)</f>
        <v>21</v>
      </c>
      <c r="AS220" s="437" t="str">
        <f>IF(BA214="","",IF(BA214="○","×",IF(BA214="×","○")))</f>
        <v>×</v>
      </c>
      <c r="AT220" s="182">
        <f>IF(AZ217="","",AZ217)</f>
        <v>21</v>
      </c>
      <c r="AU220" s="151" t="str">
        <f t="shared" ref="AU220:AU228" si="82">IF(AT220="","","-")</f>
        <v>-</v>
      </c>
      <c r="AV220" s="166">
        <f>IF(AX217="","",AX217)</f>
        <v>4</v>
      </c>
      <c r="AW220" s="437" t="str">
        <f>IF(BA217="","",IF(BA217="○","×",IF(BA217="×","○")))</f>
        <v>○</v>
      </c>
      <c r="AX220" s="411"/>
      <c r="AY220" s="412"/>
      <c r="AZ220" s="412"/>
      <c r="BA220" s="413"/>
      <c r="BB220" s="150">
        <v>21</v>
      </c>
      <c r="BC220" s="151" t="str">
        <f t="shared" si="77"/>
        <v>-</v>
      </c>
      <c r="BD220" s="152">
        <v>10</v>
      </c>
      <c r="BE220" s="455" t="str">
        <f>IF(BB220&lt;&gt;"",IF(BB220&gt;BD220,IF(BB221&gt;BD221,"○",IF(BB222&gt;BD222,"○","×")),IF(BB221&gt;BD221,IF(BB222&gt;BD222,"○","×"),"×")),"")</f>
        <v>○</v>
      </c>
      <c r="BF220" s="150">
        <v>21</v>
      </c>
      <c r="BG220" s="151" t="str">
        <f t="shared" si="78"/>
        <v>-</v>
      </c>
      <c r="BH220" s="152">
        <v>6</v>
      </c>
      <c r="BI220" s="457" t="str">
        <f>IF(BF220&lt;&gt;"",IF(BF220&gt;BH220,IF(BF221&gt;BH221,"○",IF(BF222&gt;BH222,"○","×")),IF(BF221&gt;BH221,IF(BF222&gt;BH222,"○","×"),"×")),"")</f>
        <v>○</v>
      </c>
      <c r="BJ220" s="372" t="s">
        <v>338</v>
      </c>
      <c r="BK220" s="373"/>
      <c r="BL220" s="373"/>
      <c r="BM220" s="374"/>
      <c r="BN220" s="146"/>
      <c r="BO220" s="155"/>
      <c r="BP220" s="156"/>
      <c r="BQ220" s="157"/>
      <c r="BR220" s="158"/>
      <c r="BS220" s="159"/>
      <c r="BT220" s="156"/>
      <c r="BU220" s="156"/>
      <c r="BV220" s="159"/>
    </row>
    <row r="221" spans="3:74" ht="12.45" customHeight="1" x14ac:dyDescent="0.15">
      <c r="C221" s="54"/>
      <c r="D221" s="101" t="s">
        <v>260</v>
      </c>
      <c r="E221" s="102" t="s">
        <v>259</v>
      </c>
      <c r="F221" s="165">
        <f>IF(P215="","",P215)</f>
        <v>12</v>
      </c>
      <c r="G221" s="151" t="str">
        <f t="shared" si="79"/>
        <v>-</v>
      </c>
      <c r="H221" s="166">
        <f>IF(N215="","",N215)</f>
        <v>21</v>
      </c>
      <c r="I221" s="438" t="str">
        <f>IF(K218="","",K218)</f>
        <v/>
      </c>
      <c r="J221" s="182">
        <f>IF(P218="","",P218)</f>
        <v>18</v>
      </c>
      <c r="K221" s="151" t="str">
        <f t="shared" si="81"/>
        <v>-</v>
      </c>
      <c r="L221" s="166">
        <f>IF(N218="","",N218)</f>
        <v>21</v>
      </c>
      <c r="M221" s="438" t="str">
        <f>IF(O218="","",O218)</f>
        <v>-</v>
      </c>
      <c r="N221" s="414"/>
      <c r="O221" s="415"/>
      <c r="P221" s="415"/>
      <c r="Q221" s="416"/>
      <c r="R221" s="150">
        <v>21</v>
      </c>
      <c r="S221" s="151" t="str">
        <f t="shared" si="74"/>
        <v>-</v>
      </c>
      <c r="T221" s="152">
        <v>15</v>
      </c>
      <c r="U221" s="455"/>
      <c r="V221" s="150">
        <v>5</v>
      </c>
      <c r="W221" s="151" t="str">
        <f t="shared" si="75"/>
        <v>-</v>
      </c>
      <c r="X221" s="152">
        <v>21</v>
      </c>
      <c r="Y221" s="420"/>
      <c r="Z221" s="375"/>
      <c r="AA221" s="376"/>
      <c r="AB221" s="376"/>
      <c r="AC221" s="377"/>
      <c r="AD221" s="146"/>
      <c r="AE221" s="155">
        <f>COUNTIF(F220:Y222,"○")</f>
        <v>1</v>
      </c>
      <c r="AF221" s="156">
        <f>COUNTIF(F220:Y222,"×")</f>
        <v>3</v>
      </c>
      <c r="AG221" s="157">
        <f>(IF((F220&gt;H220),1,0))+(IF((F221&gt;H221),1,0))+(IF((F222&gt;H222),1,0))+(IF((J220&gt;L220),1,0))+(IF((J221&gt;L221),1,0))+(IF((J222&gt;L222),1,0))+(IF((N220&gt;P220),1,0))+(IF((N221&gt;P221),1,0))+(IF((N222&gt;P222),1,0))+(IF((R220&gt;T220),1,0))+(IF((R221&gt;T221),1,0))+(IF((R222&gt;T222),1,0))+(IF((V220&gt;X220),1,0))+(IF((V221&gt;X221),1,0))+(IF((V222&gt;X222),1,0))</f>
        <v>2</v>
      </c>
      <c r="AH221" s="158">
        <f>(IF((F220&lt;H220),1,0))+(IF((F221&lt;H221),1,0))+(IF((F222&lt;H222),1,0))+(IF((J220&lt;L220),1,0))+(IF((J221&lt;L221),1,0))+(IF((J222&lt;L222),1,0))+(IF((N220&lt;P220),1,0))+(IF((N221&lt;P221),1,0))+(IF((N222&lt;P222),1,0))+(IF((R220&lt;T220),1,0))+(IF((R221&lt;T221),1,0))+(IF((R222&lt;T222),1,0))+(IF((V220&lt;X220),1,0))+(IF((V221&lt;X221),1,0))+(IF((V222&lt;X222),1,0))</f>
        <v>6</v>
      </c>
      <c r="AI221" s="161">
        <f>AG221-AH221</f>
        <v>-4</v>
      </c>
      <c r="AJ221" s="156">
        <f>SUM(F220:F222,J220:J222,N220:N222,R220:R222,V220:V222)</f>
        <v>113</v>
      </c>
      <c r="AK221" s="156">
        <f>SUM(H220:H222,L220:L222,P220:P222,T220:T222,X220:X222)</f>
        <v>157</v>
      </c>
      <c r="AL221" s="159">
        <f>AJ221-AK221</f>
        <v>-44</v>
      </c>
      <c r="AM221" s="145"/>
      <c r="AN221" s="101" t="s">
        <v>272</v>
      </c>
      <c r="AO221" s="102" t="s">
        <v>271</v>
      </c>
      <c r="AP221" s="165">
        <f>IF(AZ215="","",AZ215)</f>
        <v>21</v>
      </c>
      <c r="AQ221" s="151" t="str">
        <f t="shared" si="80"/>
        <v>-</v>
      </c>
      <c r="AR221" s="166">
        <f>IF(AX215="","",AX215)</f>
        <v>13</v>
      </c>
      <c r="AS221" s="438" t="str">
        <f>IF(AU218="","",AU218)</f>
        <v/>
      </c>
      <c r="AT221" s="182">
        <f>IF(AZ218="","",AZ218)</f>
        <v>21</v>
      </c>
      <c r="AU221" s="151" t="str">
        <f t="shared" si="82"/>
        <v>-</v>
      </c>
      <c r="AV221" s="166">
        <f>IF(AX218="","",AX218)</f>
        <v>8</v>
      </c>
      <c r="AW221" s="438" t="str">
        <f>IF(AY218="","",AY218)</f>
        <v>-</v>
      </c>
      <c r="AX221" s="414"/>
      <c r="AY221" s="415"/>
      <c r="AZ221" s="415"/>
      <c r="BA221" s="416"/>
      <c r="BB221" s="150">
        <v>21</v>
      </c>
      <c r="BC221" s="151" t="str">
        <f t="shared" si="77"/>
        <v>-</v>
      </c>
      <c r="BD221" s="152">
        <v>10</v>
      </c>
      <c r="BE221" s="455"/>
      <c r="BF221" s="150">
        <v>21</v>
      </c>
      <c r="BG221" s="151" t="str">
        <f t="shared" si="78"/>
        <v>-</v>
      </c>
      <c r="BH221" s="152">
        <v>14</v>
      </c>
      <c r="BI221" s="420"/>
      <c r="BJ221" s="375"/>
      <c r="BK221" s="376"/>
      <c r="BL221" s="376"/>
      <c r="BM221" s="377"/>
      <c r="BN221" s="146"/>
      <c r="BO221" s="155">
        <f>COUNTIF(AP220:BI222,"○")</f>
        <v>3</v>
      </c>
      <c r="BP221" s="156">
        <f>COUNTIF(AP220:BI222,"×")</f>
        <v>1</v>
      </c>
      <c r="BQ221" s="157">
        <f>(IF((AP220&gt;AR220),1,0))+(IF((AP221&gt;AR221),1,0))+(IF((AP222&gt;AR222),1,0))+(IF((AT220&gt;AV220),1,0))+(IF((AT221&gt;AV221),1,0))+(IF((AT222&gt;AV222),1,0))+(IF((AX220&gt;AZ220),1,0))+(IF((AX221&gt;AZ221),1,0))+(IF((AX222&gt;AZ222),1,0))+(IF((BB220&gt;BD220),1,0))+(IF((BB221&gt;BD221),1,0))+(IF((BB222&gt;BD222),1,0))+(IF((BF220&gt;BH220),1,0))+(IF((BF221&gt;BH221),1,0))+(IF((BF222&gt;BH222),1,0))</f>
        <v>7</v>
      </c>
      <c r="BR221" s="158">
        <f>(IF((AP220&lt;AR220),1,0))+(IF((AP221&lt;AR221),1,0))+(IF((AP222&lt;AR222),1,0))+(IF((AT220&lt;AV220),1,0))+(IF((AT221&lt;AV221),1,0))+(IF((AT222&lt;AV222),1,0))+(IF((AX220&lt;AZ220),1,0))+(IF((AX221&lt;AZ221),1,0))+(IF((AX222&lt;AZ222),1,0))+(IF((BB220&lt;BD220),1,0))+(IF((BB221&lt;BD221),1,0))+(IF((BB222&lt;BD222),1,0))+(IF((BF220&lt;BH220),1,0))+(IF((BF221&lt;BH221),1,0))+(IF((BF222&lt;BH222),1,0))</f>
        <v>2</v>
      </c>
      <c r="BS221" s="161">
        <f>BQ221-BR221</f>
        <v>5</v>
      </c>
      <c r="BT221" s="156">
        <f>SUM(AP220:AP222,AT220:AT222,AX220:AX222,BB220:BB222,BF220:BF222)</f>
        <v>175</v>
      </c>
      <c r="BU221" s="156">
        <f>SUM(AR220:AR222,AV220:AV222,AZ220:AZ222,BD220:BD222,BH220:BH222)</f>
        <v>107</v>
      </c>
      <c r="BV221" s="159">
        <f>BT221-BU221</f>
        <v>68</v>
      </c>
    </row>
    <row r="222" spans="3:74" ht="12.45" customHeight="1" x14ac:dyDescent="0.15">
      <c r="C222" s="25"/>
      <c r="D222" s="106"/>
      <c r="E222" s="103" t="s">
        <v>87</v>
      </c>
      <c r="F222" s="165" t="str">
        <f>IF(P216="","",P216)</f>
        <v/>
      </c>
      <c r="G222" s="151" t="str">
        <f t="shared" si="79"/>
        <v/>
      </c>
      <c r="H222" s="166" t="str">
        <f>IF(N216="","",N216)</f>
        <v/>
      </c>
      <c r="I222" s="438" t="str">
        <f>IF(K219="","",K219)</f>
        <v/>
      </c>
      <c r="J222" s="182" t="str">
        <f>IF(P219="","",P219)</f>
        <v/>
      </c>
      <c r="K222" s="151" t="str">
        <f t="shared" si="81"/>
        <v/>
      </c>
      <c r="L222" s="166" t="str">
        <f>IF(N219="","",N219)</f>
        <v/>
      </c>
      <c r="M222" s="438" t="str">
        <f>IF(O219="","",O219)</f>
        <v/>
      </c>
      <c r="N222" s="414"/>
      <c r="O222" s="415"/>
      <c r="P222" s="415"/>
      <c r="Q222" s="416"/>
      <c r="R222" s="150"/>
      <c r="S222" s="151" t="str">
        <f t="shared" si="74"/>
        <v/>
      </c>
      <c r="T222" s="152"/>
      <c r="U222" s="456"/>
      <c r="V222" s="150"/>
      <c r="W222" s="151" t="str">
        <f t="shared" si="75"/>
        <v/>
      </c>
      <c r="X222" s="152"/>
      <c r="Y222" s="421"/>
      <c r="Z222" s="297">
        <f>AE221</f>
        <v>1</v>
      </c>
      <c r="AA222" s="298" t="s">
        <v>24</v>
      </c>
      <c r="AB222" s="298">
        <f>AF221</f>
        <v>3</v>
      </c>
      <c r="AC222" s="299" t="s">
        <v>21</v>
      </c>
      <c r="AD222" s="146"/>
      <c r="AE222" s="155"/>
      <c r="AF222" s="156"/>
      <c r="AG222" s="157"/>
      <c r="AH222" s="158"/>
      <c r="AI222" s="159"/>
      <c r="AJ222" s="156"/>
      <c r="AK222" s="156"/>
      <c r="AL222" s="159"/>
      <c r="AM222" s="25"/>
      <c r="AN222" s="106"/>
      <c r="AO222" s="103" t="s">
        <v>96</v>
      </c>
      <c r="AP222" s="165">
        <f>IF(AZ216="","",AZ216)</f>
        <v>14</v>
      </c>
      <c r="AQ222" s="151" t="str">
        <f t="shared" si="80"/>
        <v>-</v>
      </c>
      <c r="AR222" s="166">
        <f>IF(AX216="","",AX216)</f>
        <v>21</v>
      </c>
      <c r="AS222" s="438" t="str">
        <f>IF(AU219="","",AU219)</f>
        <v/>
      </c>
      <c r="AT222" s="182" t="str">
        <f>IF(AZ219="","",AZ219)</f>
        <v/>
      </c>
      <c r="AU222" s="151" t="str">
        <f t="shared" si="82"/>
        <v/>
      </c>
      <c r="AV222" s="166" t="str">
        <f>IF(AX219="","",AX219)</f>
        <v/>
      </c>
      <c r="AW222" s="438" t="str">
        <f>IF(AY219="","",AY219)</f>
        <v/>
      </c>
      <c r="AX222" s="414"/>
      <c r="AY222" s="415"/>
      <c r="AZ222" s="415"/>
      <c r="BA222" s="416"/>
      <c r="BB222" s="150"/>
      <c r="BC222" s="151" t="str">
        <f t="shared" si="77"/>
        <v/>
      </c>
      <c r="BD222" s="152"/>
      <c r="BE222" s="456"/>
      <c r="BF222" s="150"/>
      <c r="BG222" s="151" t="str">
        <f t="shared" si="78"/>
        <v/>
      </c>
      <c r="BH222" s="152"/>
      <c r="BI222" s="421"/>
      <c r="BJ222" s="297">
        <f>BO221</f>
        <v>3</v>
      </c>
      <c r="BK222" s="298" t="s">
        <v>24</v>
      </c>
      <c r="BL222" s="298">
        <f>BP221</f>
        <v>1</v>
      </c>
      <c r="BM222" s="299" t="s">
        <v>21</v>
      </c>
      <c r="BN222" s="146"/>
      <c r="BO222" s="155"/>
      <c r="BP222" s="156"/>
      <c r="BQ222" s="157"/>
      <c r="BR222" s="158"/>
      <c r="BS222" s="159"/>
      <c r="BT222" s="156"/>
      <c r="BU222" s="156"/>
      <c r="BV222" s="159"/>
    </row>
    <row r="223" spans="3:74" ht="12.45" customHeight="1" x14ac:dyDescent="0.15">
      <c r="C223" s="54"/>
      <c r="D223" s="104" t="s">
        <v>261</v>
      </c>
      <c r="E223" s="107" t="s">
        <v>158</v>
      </c>
      <c r="F223" s="183">
        <f>IF(T214="","",T214)</f>
        <v>6</v>
      </c>
      <c r="G223" s="168" t="str">
        <f t="shared" si="79"/>
        <v>-</v>
      </c>
      <c r="H223" s="184">
        <f>IF(R214="","",R214)</f>
        <v>21</v>
      </c>
      <c r="I223" s="458" t="str">
        <f>IF(U214="","",IF(U214="○","×",IF(U214="×","○")))</f>
        <v>×</v>
      </c>
      <c r="J223" s="185">
        <f>IF(T217="","",T217)</f>
        <v>11</v>
      </c>
      <c r="K223" s="168" t="str">
        <f t="shared" si="81"/>
        <v>-</v>
      </c>
      <c r="L223" s="184">
        <f>IF(R217="","",R217)</f>
        <v>21</v>
      </c>
      <c r="M223" s="437" t="str">
        <f>IF(U217="","",IF(U217="○","×",IF(U217="×","○")))</f>
        <v>×</v>
      </c>
      <c r="N223" s="184">
        <f>IF(T220="","",T220)</f>
        <v>16</v>
      </c>
      <c r="O223" s="168" t="str">
        <f t="shared" ref="O223:O228" si="83">IF(N223="","","-")</f>
        <v>-</v>
      </c>
      <c r="P223" s="184">
        <f>IF(R220="","",R220)</f>
        <v>21</v>
      </c>
      <c r="Q223" s="437" t="str">
        <f>IF(U220="","",IF(U220="○","×",IF(U220="×","○")))</f>
        <v>×</v>
      </c>
      <c r="R223" s="411"/>
      <c r="S223" s="412"/>
      <c r="T223" s="412"/>
      <c r="U223" s="413"/>
      <c r="V223" s="167">
        <v>9</v>
      </c>
      <c r="W223" s="168" t="str">
        <f t="shared" si="75"/>
        <v>-</v>
      </c>
      <c r="X223" s="169">
        <v>21</v>
      </c>
      <c r="Y223" s="420" t="str">
        <f>IF(V223&lt;&gt;"",IF(V223&gt;X223,IF(V224&gt;X224,"○",IF(V225&gt;X225,"○","×")),IF(V224&gt;X224,IF(V225&gt;X225,"○","×"),"×")),"")</f>
        <v>×</v>
      </c>
      <c r="Z223" s="372" t="s">
        <v>339</v>
      </c>
      <c r="AA223" s="373"/>
      <c r="AB223" s="373"/>
      <c r="AC223" s="374"/>
      <c r="AD223" s="146"/>
      <c r="AE223" s="170"/>
      <c r="AF223" s="171"/>
      <c r="AG223" s="172"/>
      <c r="AH223" s="173"/>
      <c r="AI223" s="174"/>
      <c r="AJ223" s="171"/>
      <c r="AK223" s="171"/>
      <c r="AL223" s="174"/>
      <c r="AM223" s="145"/>
      <c r="AN223" s="104" t="s">
        <v>273</v>
      </c>
      <c r="AO223" s="107" t="s">
        <v>259</v>
      </c>
      <c r="AP223" s="183">
        <f>IF(BD214="","",BD214)</f>
        <v>11</v>
      </c>
      <c r="AQ223" s="168" t="str">
        <f t="shared" si="80"/>
        <v>-</v>
      </c>
      <c r="AR223" s="184">
        <f>IF(BB214="","",BB214)</f>
        <v>21</v>
      </c>
      <c r="AS223" s="458" t="str">
        <f>IF(BE214="","",IF(BE214="○","×",IF(BE214="×","○")))</f>
        <v>×</v>
      </c>
      <c r="AT223" s="185">
        <f>IF(BD217="","",BD217)</f>
        <v>21</v>
      </c>
      <c r="AU223" s="168" t="str">
        <f t="shared" si="82"/>
        <v>-</v>
      </c>
      <c r="AV223" s="184">
        <f>IF(BB217="","",BB217)</f>
        <v>15</v>
      </c>
      <c r="AW223" s="437" t="str">
        <f>IF(BE217="","",IF(BE217="○","×",IF(BE217="×","○")))</f>
        <v>○</v>
      </c>
      <c r="AX223" s="184">
        <f>IF(BD220="","",BD220)</f>
        <v>10</v>
      </c>
      <c r="AY223" s="168" t="str">
        <f t="shared" ref="AY223:AY228" si="84">IF(AX223="","","-")</f>
        <v>-</v>
      </c>
      <c r="AZ223" s="184">
        <f>IF(BB220="","",BB220)</f>
        <v>21</v>
      </c>
      <c r="BA223" s="437" t="str">
        <f>IF(BE220="","",IF(BE220="○","×",IF(BE220="×","○")))</f>
        <v>×</v>
      </c>
      <c r="BB223" s="411"/>
      <c r="BC223" s="412"/>
      <c r="BD223" s="412"/>
      <c r="BE223" s="413"/>
      <c r="BF223" s="167">
        <v>21</v>
      </c>
      <c r="BG223" s="168" t="str">
        <f t="shared" si="78"/>
        <v>-</v>
      </c>
      <c r="BH223" s="169">
        <v>10</v>
      </c>
      <c r="BI223" s="420" t="str">
        <f>IF(BF223&lt;&gt;"",IF(BF223&gt;BH223,IF(BF224&gt;BH224,"○",IF(BF225&gt;BH225,"○","×")),IF(BF224&gt;BH224,IF(BF225&gt;BH225,"○","×"),"×")),"")</f>
        <v>○</v>
      </c>
      <c r="BJ223" s="372" t="s">
        <v>337</v>
      </c>
      <c r="BK223" s="373"/>
      <c r="BL223" s="373"/>
      <c r="BM223" s="374"/>
      <c r="BN223" s="146"/>
      <c r="BO223" s="170"/>
      <c r="BP223" s="171"/>
      <c r="BQ223" s="172"/>
      <c r="BR223" s="173"/>
      <c r="BS223" s="174"/>
      <c r="BT223" s="171"/>
      <c r="BU223" s="171"/>
      <c r="BV223" s="174"/>
    </row>
    <row r="224" spans="3:74" ht="12.45" customHeight="1" x14ac:dyDescent="0.15">
      <c r="C224" s="54"/>
      <c r="D224" s="101" t="s">
        <v>262</v>
      </c>
      <c r="E224" s="108" t="s">
        <v>158</v>
      </c>
      <c r="F224" s="165">
        <f>IF(T215="","",T215)</f>
        <v>10</v>
      </c>
      <c r="G224" s="151" t="str">
        <f t="shared" si="79"/>
        <v>-</v>
      </c>
      <c r="H224" s="166">
        <f>IF(R215="","",R215)</f>
        <v>21</v>
      </c>
      <c r="I224" s="459" t="str">
        <f>IF(K221="","",K221)</f>
        <v>-</v>
      </c>
      <c r="J224" s="182">
        <f>IF(T218="","",T218)</f>
        <v>8</v>
      </c>
      <c r="K224" s="151" t="str">
        <f t="shared" si="81"/>
        <v>-</v>
      </c>
      <c r="L224" s="166">
        <f>IF(R218="","",R218)</f>
        <v>21</v>
      </c>
      <c r="M224" s="438" t="str">
        <f>IF(O221="","",O221)</f>
        <v/>
      </c>
      <c r="N224" s="166">
        <f>IF(T221="","",T221)</f>
        <v>15</v>
      </c>
      <c r="O224" s="151" t="str">
        <f t="shared" si="83"/>
        <v>-</v>
      </c>
      <c r="P224" s="166">
        <f>IF(R221="","",R221)</f>
        <v>21</v>
      </c>
      <c r="Q224" s="438" t="str">
        <f>IF(S221="","",S221)</f>
        <v>-</v>
      </c>
      <c r="R224" s="414"/>
      <c r="S224" s="415"/>
      <c r="T224" s="415"/>
      <c r="U224" s="416"/>
      <c r="V224" s="150">
        <v>4</v>
      </c>
      <c r="W224" s="151" t="str">
        <f t="shared" si="75"/>
        <v>-</v>
      </c>
      <c r="X224" s="152">
        <v>21</v>
      </c>
      <c r="Y224" s="420"/>
      <c r="Z224" s="375"/>
      <c r="AA224" s="376"/>
      <c r="AB224" s="376"/>
      <c r="AC224" s="377"/>
      <c r="AD224" s="146"/>
      <c r="AE224" s="155">
        <f>COUNTIF(F223:Y225,"○")</f>
        <v>0</v>
      </c>
      <c r="AF224" s="156">
        <f>COUNTIF(F223:Y225,"×")</f>
        <v>4</v>
      </c>
      <c r="AG224" s="157">
        <f>(IF((F223&gt;H223),1,0))+(IF((F224&gt;H224),1,0))+(IF((F225&gt;H225),1,0))+(IF((J223&gt;L223),1,0))+(IF((J224&gt;L224),1,0))+(IF((J225&gt;L225),1,0))+(IF((N223&gt;P223),1,0))+(IF((N224&gt;P224),1,0))+(IF((N225&gt;P225),1,0))+(IF((R223&gt;T223),1,0))+(IF((R224&gt;T224),1,0))+(IF((R225&gt;T225),1,0))+(IF((V223&gt;X223),1,0))+(IF((V224&gt;X224),1,0))+(IF((V225&gt;X225),1,0))</f>
        <v>0</v>
      </c>
      <c r="AH224" s="158">
        <f>(IF((F223&lt;H223),1,0))+(IF((F224&lt;H224),1,0))+(IF((F225&lt;H225),1,0))+(IF((J223&lt;L223),1,0))+(IF((J224&lt;L224),1,0))+(IF((J225&lt;L225),1,0))+(IF((N223&lt;P223),1,0))+(IF((N224&lt;P224),1,0))+(IF((N225&lt;P225),1,0))+(IF((R223&lt;T223),1,0))+(IF((R224&lt;T224),1,0))+(IF((R225&lt;T225),1,0))+(IF((V223&lt;X223),1,0))+(IF((V224&lt;X224),1,0))+(IF((V225&lt;X225),1,0))</f>
        <v>8</v>
      </c>
      <c r="AI224" s="161">
        <f>AG224-AH224</f>
        <v>-8</v>
      </c>
      <c r="AJ224" s="156">
        <f>SUM(F223:F225,J223:J225,N223:N225,R223:R225,V223:V225)</f>
        <v>79</v>
      </c>
      <c r="AK224" s="156">
        <f>SUM(H223:H225,L223:L225,P223:P225,T223:T225,X223:X225)</f>
        <v>168</v>
      </c>
      <c r="AL224" s="159">
        <f>AJ224-AK224</f>
        <v>-89</v>
      </c>
      <c r="AM224" s="145"/>
      <c r="AN224" s="101" t="s">
        <v>274</v>
      </c>
      <c r="AO224" s="108" t="s">
        <v>259</v>
      </c>
      <c r="AP224" s="165">
        <f>IF(BD215="","",BD215)</f>
        <v>15</v>
      </c>
      <c r="AQ224" s="151" t="str">
        <f t="shared" si="80"/>
        <v>-</v>
      </c>
      <c r="AR224" s="166">
        <f>IF(BB215="","",BB215)</f>
        <v>21</v>
      </c>
      <c r="AS224" s="459" t="str">
        <f>IF(AU221="","",AU221)</f>
        <v>-</v>
      </c>
      <c r="AT224" s="182">
        <f>IF(BD218="","",BD218)</f>
        <v>21</v>
      </c>
      <c r="AU224" s="151" t="str">
        <f t="shared" si="82"/>
        <v>-</v>
      </c>
      <c r="AV224" s="166">
        <f>IF(BB218="","",BB218)</f>
        <v>8</v>
      </c>
      <c r="AW224" s="438" t="str">
        <f>IF(AY221="","",AY221)</f>
        <v/>
      </c>
      <c r="AX224" s="166">
        <f>IF(BD221="","",BD221)</f>
        <v>10</v>
      </c>
      <c r="AY224" s="151" t="str">
        <f t="shared" si="84"/>
        <v>-</v>
      </c>
      <c r="AZ224" s="166">
        <f>IF(BB221="","",BB221)</f>
        <v>21</v>
      </c>
      <c r="BA224" s="438" t="str">
        <f>IF(BC221="","",BC221)</f>
        <v>-</v>
      </c>
      <c r="BB224" s="414"/>
      <c r="BC224" s="415"/>
      <c r="BD224" s="415"/>
      <c r="BE224" s="416"/>
      <c r="BF224" s="150">
        <v>21</v>
      </c>
      <c r="BG224" s="151" t="str">
        <f t="shared" si="78"/>
        <v>-</v>
      </c>
      <c r="BH224" s="152">
        <v>18</v>
      </c>
      <c r="BI224" s="420"/>
      <c r="BJ224" s="375"/>
      <c r="BK224" s="376"/>
      <c r="BL224" s="376"/>
      <c r="BM224" s="377"/>
      <c r="BN224" s="146"/>
      <c r="BO224" s="155">
        <f>COUNTIF(AP223:BI225,"○")</f>
        <v>2</v>
      </c>
      <c r="BP224" s="156">
        <f>COUNTIF(AP223:BI225,"×")</f>
        <v>2</v>
      </c>
      <c r="BQ224" s="157">
        <f>(IF((AP223&gt;AR223),1,0))+(IF((AP224&gt;AR224),1,0))+(IF((AP225&gt;AR225),1,0))+(IF((AT223&gt;AV223),1,0))+(IF((AT224&gt;AV224),1,0))+(IF((AT225&gt;AV225),1,0))+(IF((AX223&gt;AZ223),1,0))+(IF((AX224&gt;AZ224),1,0))+(IF((AX225&gt;AZ225),1,0))+(IF((BB223&gt;BD223),1,0))+(IF((BB224&gt;BD224),1,0))+(IF((BB225&gt;BD225),1,0))+(IF((BF223&gt;BH223),1,0))+(IF((BF224&gt;BH224),1,0))+(IF((BF225&gt;BH225),1,0))</f>
        <v>4</v>
      </c>
      <c r="BR224" s="158">
        <f>(IF((AP223&lt;AR223),1,0))+(IF((AP224&lt;AR224),1,0))+(IF((AP225&lt;AR225),1,0))+(IF((AT223&lt;AV223),1,0))+(IF((AT224&lt;AV224),1,0))+(IF((AT225&lt;AV225),1,0))+(IF((AX223&lt;AZ223),1,0))+(IF((AX224&lt;AZ224),1,0))+(IF((AX225&lt;AZ225),1,0))+(IF((BB223&lt;BD223),1,0))+(IF((BB224&lt;BD224),1,0))+(IF((BB225&lt;BD225),1,0))+(IF((BF223&lt;BH223),1,0))+(IF((BF224&lt;BH224),1,0))+(IF((BF225&lt;BH225),1,0))</f>
        <v>4</v>
      </c>
      <c r="BS224" s="161">
        <f>BQ224-BR224</f>
        <v>0</v>
      </c>
      <c r="BT224" s="156">
        <f>SUM(AP223:AP225,AT223:AT225,AX223:AX225,BB223:BB225,BF223:BF225)</f>
        <v>130</v>
      </c>
      <c r="BU224" s="156">
        <f>SUM(AR223:AR225,AV223:AV225,AZ223:AZ225,BD223:BD225,BH223:BH225)</f>
        <v>135</v>
      </c>
      <c r="BV224" s="159">
        <f>BT224-BU224</f>
        <v>-5</v>
      </c>
    </row>
    <row r="225" spans="1:80" ht="12.45" customHeight="1" x14ac:dyDescent="0.15">
      <c r="C225" s="25"/>
      <c r="D225" s="106"/>
      <c r="E225" s="103" t="s">
        <v>87</v>
      </c>
      <c r="F225" s="165" t="str">
        <f>IF(T216="","",T216)</f>
        <v/>
      </c>
      <c r="G225" s="151" t="str">
        <f t="shared" si="79"/>
        <v/>
      </c>
      <c r="H225" s="166" t="str">
        <f>IF(R216="","",R216)</f>
        <v/>
      </c>
      <c r="I225" s="459" t="str">
        <f>IF(K222="","",K222)</f>
        <v/>
      </c>
      <c r="J225" s="182" t="str">
        <f>IF(T219="","",T219)</f>
        <v/>
      </c>
      <c r="K225" s="151" t="str">
        <f t="shared" si="81"/>
        <v/>
      </c>
      <c r="L225" s="166" t="str">
        <f>IF(R219="","",R219)</f>
        <v/>
      </c>
      <c r="M225" s="438" t="str">
        <f>IF(O222="","",O222)</f>
        <v/>
      </c>
      <c r="N225" s="166" t="str">
        <f>IF(T222="","",T222)</f>
        <v/>
      </c>
      <c r="O225" s="151" t="str">
        <f t="shared" si="83"/>
        <v/>
      </c>
      <c r="P225" s="166" t="str">
        <f>IF(R222="","",R222)</f>
        <v/>
      </c>
      <c r="Q225" s="438" t="str">
        <f>IF(S222="","",S222)</f>
        <v/>
      </c>
      <c r="R225" s="414"/>
      <c r="S225" s="415"/>
      <c r="T225" s="415"/>
      <c r="U225" s="416"/>
      <c r="V225" s="150"/>
      <c r="W225" s="151" t="str">
        <f t="shared" si="75"/>
        <v/>
      </c>
      <c r="X225" s="152"/>
      <c r="Y225" s="421"/>
      <c r="Z225" s="297">
        <f>AE224</f>
        <v>0</v>
      </c>
      <c r="AA225" s="298" t="s">
        <v>24</v>
      </c>
      <c r="AB225" s="298">
        <f>AF224</f>
        <v>4</v>
      </c>
      <c r="AC225" s="299" t="s">
        <v>21</v>
      </c>
      <c r="AD225" s="146"/>
      <c r="AE225" s="177"/>
      <c r="AF225" s="178"/>
      <c r="AG225" s="179"/>
      <c r="AH225" s="180"/>
      <c r="AI225" s="181"/>
      <c r="AJ225" s="178"/>
      <c r="AK225" s="178"/>
      <c r="AL225" s="181"/>
      <c r="AM225" s="25"/>
      <c r="AN225" s="106"/>
      <c r="AO225" s="103" t="s">
        <v>87</v>
      </c>
      <c r="AP225" s="165" t="str">
        <f>IF(BD216="","",BD216)</f>
        <v/>
      </c>
      <c r="AQ225" s="151" t="str">
        <f t="shared" si="80"/>
        <v/>
      </c>
      <c r="AR225" s="166" t="str">
        <f>IF(BB216="","",BB216)</f>
        <v/>
      </c>
      <c r="AS225" s="459" t="str">
        <f>IF(AU222="","",AU222)</f>
        <v/>
      </c>
      <c r="AT225" s="182" t="str">
        <f>IF(BD219="","",BD219)</f>
        <v/>
      </c>
      <c r="AU225" s="151" t="str">
        <f t="shared" si="82"/>
        <v/>
      </c>
      <c r="AV225" s="166" t="str">
        <f>IF(BB219="","",BB219)</f>
        <v/>
      </c>
      <c r="AW225" s="438" t="str">
        <f>IF(AY222="","",AY222)</f>
        <v/>
      </c>
      <c r="AX225" s="166" t="str">
        <f>IF(BD222="","",BD222)</f>
        <v/>
      </c>
      <c r="AY225" s="151" t="str">
        <f t="shared" si="84"/>
        <v/>
      </c>
      <c r="AZ225" s="166" t="str">
        <f>IF(BB222="","",BB222)</f>
        <v/>
      </c>
      <c r="BA225" s="438" t="str">
        <f>IF(BC222="","",BC222)</f>
        <v/>
      </c>
      <c r="BB225" s="414"/>
      <c r="BC225" s="415"/>
      <c r="BD225" s="415"/>
      <c r="BE225" s="416"/>
      <c r="BF225" s="150"/>
      <c r="BG225" s="151" t="str">
        <f t="shared" si="78"/>
        <v/>
      </c>
      <c r="BH225" s="152"/>
      <c r="BI225" s="421"/>
      <c r="BJ225" s="297">
        <f>BO224</f>
        <v>2</v>
      </c>
      <c r="BK225" s="298" t="s">
        <v>24</v>
      </c>
      <c r="BL225" s="298">
        <f>BP224</f>
        <v>2</v>
      </c>
      <c r="BM225" s="299" t="s">
        <v>21</v>
      </c>
      <c r="BN225" s="146"/>
      <c r="BO225" s="177"/>
      <c r="BP225" s="178"/>
      <c r="BQ225" s="179"/>
      <c r="BR225" s="180"/>
      <c r="BS225" s="181"/>
      <c r="BT225" s="178"/>
      <c r="BU225" s="178"/>
      <c r="BV225" s="181"/>
    </row>
    <row r="226" spans="1:80" ht="12.45" customHeight="1" x14ac:dyDescent="0.15">
      <c r="D226" s="104" t="s">
        <v>275</v>
      </c>
      <c r="E226" s="107" t="s">
        <v>170</v>
      </c>
      <c r="F226" s="183">
        <f>IF(X214="","",X214)</f>
        <v>21</v>
      </c>
      <c r="G226" s="168" t="str">
        <f t="shared" si="79"/>
        <v>-</v>
      </c>
      <c r="H226" s="184">
        <f>IF(V214="","",V214)</f>
        <v>14</v>
      </c>
      <c r="I226" s="458" t="str">
        <f>IF(Y214="","",IF(Y214="○","×",IF(Y214="×","○")))</f>
        <v>○</v>
      </c>
      <c r="J226" s="185">
        <f>IF(X217="","",X217)</f>
        <v>21</v>
      </c>
      <c r="K226" s="168" t="str">
        <f t="shared" si="81"/>
        <v>-</v>
      </c>
      <c r="L226" s="184">
        <f>IF(V217="","",V217)</f>
        <v>12</v>
      </c>
      <c r="M226" s="437" t="str">
        <f>IF(Y217="","",IF(Y217="○","×",IF(Y217="×","○")))</f>
        <v>○</v>
      </c>
      <c r="N226" s="184">
        <f>IF(X220="","",X220)</f>
        <v>21</v>
      </c>
      <c r="O226" s="168" t="str">
        <f t="shared" si="83"/>
        <v>-</v>
      </c>
      <c r="P226" s="184">
        <f>IF(V220="","",V220)</f>
        <v>12</v>
      </c>
      <c r="Q226" s="437" t="str">
        <f>IF(Y220="","",IF(Y220="○","×",IF(Y220="×","○")))</f>
        <v>○</v>
      </c>
      <c r="R226" s="185">
        <f>IF(X223="","",X223)</f>
        <v>21</v>
      </c>
      <c r="S226" s="168" t="str">
        <f>IF(R226="","","-")</f>
        <v>-</v>
      </c>
      <c r="T226" s="184">
        <f>IF(V223="","",V223)</f>
        <v>9</v>
      </c>
      <c r="U226" s="437" t="str">
        <f>IF(Y223="","",IF(Y223="○","×",IF(Y223="×","○")))</f>
        <v>○</v>
      </c>
      <c r="V226" s="411"/>
      <c r="W226" s="412"/>
      <c r="X226" s="412"/>
      <c r="Y226" s="413"/>
      <c r="Z226" s="372" t="s">
        <v>335</v>
      </c>
      <c r="AA226" s="373"/>
      <c r="AB226" s="373"/>
      <c r="AC226" s="374"/>
      <c r="AD226" s="146"/>
      <c r="AE226" s="155"/>
      <c r="AF226" s="156"/>
      <c r="AG226" s="157"/>
      <c r="AH226" s="158"/>
      <c r="AI226" s="159"/>
      <c r="AJ226" s="156"/>
      <c r="AK226" s="156"/>
      <c r="AL226" s="159"/>
      <c r="AM226" s="145"/>
      <c r="AN226" s="104" t="s">
        <v>268</v>
      </c>
      <c r="AO226" s="107" t="s">
        <v>269</v>
      </c>
      <c r="AP226" s="183">
        <f>IF(BH214="","",BH214)</f>
        <v>19</v>
      </c>
      <c r="AQ226" s="168" t="str">
        <f t="shared" si="80"/>
        <v>-</v>
      </c>
      <c r="AR226" s="184">
        <f>IF(BF214="","",BF214)</f>
        <v>21</v>
      </c>
      <c r="AS226" s="458" t="str">
        <f>IF(BI214="","",IF(BI214="○","×",IF(BI214="×","○")))</f>
        <v>×</v>
      </c>
      <c r="AT226" s="185">
        <f>IF(BH217="","",BH217)</f>
        <v>21</v>
      </c>
      <c r="AU226" s="168" t="str">
        <f t="shared" si="82"/>
        <v>-</v>
      </c>
      <c r="AV226" s="184">
        <f>IF(BF217="","",BF217)</f>
        <v>16</v>
      </c>
      <c r="AW226" s="437" t="str">
        <f>IF(BI217="","",IF(BI217="○","×",IF(BI217="×","○")))</f>
        <v>○</v>
      </c>
      <c r="AX226" s="184">
        <f>IF(BH220="","",BH220)</f>
        <v>6</v>
      </c>
      <c r="AY226" s="168" t="str">
        <f t="shared" si="84"/>
        <v>-</v>
      </c>
      <c r="AZ226" s="184">
        <f>IF(BF220="","",BF220)</f>
        <v>21</v>
      </c>
      <c r="BA226" s="437" t="str">
        <f>IF(BI220="","",IF(BI220="○","×",IF(BI220="×","○")))</f>
        <v>×</v>
      </c>
      <c r="BB226" s="185">
        <f>IF(BH223="","",BH223)</f>
        <v>10</v>
      </c>
      <c r="BC226" s="168" t="str">
        <f>IF(BB226="","","-")</f>
        <v>-</v>
      </c>
      <c r="BD226" s="184">
        <f>IF(BF223="","",BF223)</f>
        <v>21</v>
      </c>
      <c r="BE226" s="437" t="str">
        <f>IF(BI223="","",IF(BI223="○","×",IF(BI223="×","○")))</f>
        <v>×</v>
      </c>
      <c r="BF226" s="411"/>
      <c r="BG226" s="412"/>
      <c r="BH226" s="412"/>
      <c r="BI226" s="413"/>
      <c r="BJ226" s="372" t="s">
        <v>336</v>
      </c>
      <c r="BK226" s="373"/>
      <c r="BL226" s="373"/>
      <c r="BM226" s="374"/>
      <c r="BN226" s="146"/>
      <c r="BO226" s="155"/>
      <c r="BP226" s="156"/>
      <c r="BQ226" s="157"/>
      <c r="BR226" s="158"/>
      <c r="BS226" s="159"/>
      <c r="BT226" s="156"/>
      <c r="BU226" s="156"/>
      <c r="BV226" s="159"/>
    </row>
    <row r="227" spans="1:80" ht="12.45" customHeight="1" x14ac:dyDescent="0.15">
      <c r="D227" s="101" t="s">
        <v>276</v>
      </c>
      <c r="E227" s="102" t="s">
        <v>170</v>
      </c>
      <c r="F227" s="165">
        <f>IF(X215="","",X215)</f>
        <v>21</v>
      </c>
      <c r="G227" s="151" t="str">
        <f t="shared" si="79"/>
        <v>-</v>
      </c>
      <c r="H227" s="166">
        <f>IF(V215="","",V215)</f>
        <v>12</v>
      </c>
      <c r="I227" s="459" t="str">
        <f>IF(K218="","",K218)</f>
        <v/>
      </c>
      <c r="J227" s="182">
        <f>IF(X218="","",X218)</f>
        <v>21</v>
      </c>
      <c r="K227" s="151" t="str">
        <f t="shared" si="81"/>
        <v>-</v>
      </c>
      <c r="L227" s="166">
        <f>IF(V218="","",V218)</f>
        <v>10</v>
      </c>
      <c r="M227" s="438" t="str">
        <f>IF(O224="","",O224)</f>
        <v>-</v>
      </c>
      <c r="N227" s="166">
        <f>IF(X221="","",X221)</f>
        <v>21</v>
      </c>
      <c r="O227" s="151" t="str">
        <f t="shared" si="83"/>
        <v>-</v>
      </c>
      <c r="P227" s="166">
        <f>IF(V221="","",V221)</f>
        <v>5</v>
      </c>
      <c r="Q227" s="438" t="str">
        <f>IF(S224="","",S224)</f>
        <v/>
      </c>
      <c r="R227" s="182">
        <f>IF(X224="","",X224)</f>
        <v>21</v>
      </c>
      <c r="S227" s="151" t="str">
        <f>IF(R227="","","-")</f>
        <v>-</v>
      </c>
      <c r="T227" s="166">
        <f>IF(V224="","",V224)</f>
        <v>4</v>
      </c>
      <c r="U227" s="438" t="str">
        <f>IF(W224="","",W224)</f>
        <v>-</v>
      </c>
      <c r="V227" s="414"/>
      <c r="W227" s="415"/>
      <c r="X227" s="415"/>
      <c r="Y227" s="416"/>
      <c r="Z227" s="375"/>
      <c r="AA227" s="376"/>
      <c r="AB227" s="376"/>
      <c r="AC227" s="377"/>
      <c r="AD227" s="146"/>
      <c r="AE227" s="155">
        <f>COUNTIF(F226:Y228,"○")</f>
        <v>4</v>
      </c>
      <c r="AF227" s="156">
        <f>COUNTIF(F226:Y228,"×")</f>
        <v>0</v>
      </c>
      <c r="AG227" s="157">
        <f>(IF((F226&gt;H226),1,0))+(IF((F227&gt;H227),1,0))+(IF((F228&gt;H228),1,0))+(IF((J226&gt;L226),1,0))+(IF((J227&gt;L227),1,0))+(IF((J228&gt;L228),1,0))+(IF((N226&gt;P226),1,0))+(IF((N227&gt;P227),1,0))+(IF((N228&gt;P228),1,0))+(IF((R226&gt;T226),1,0))+(IF((R227&gt;T227),1,0))+(IF((R228&gt;T228),1,0))+(IF((V226&gt;X226),1,0))+(IF((V227&gt;X227),1,0))+(IF((V228&gt;X228),1,0))</f>
        <v>8</v>
      </c>
      <c r="AH227" s="158">
        <f>(IF((F226&lt;H226),1,0))+(IF((F227&lt;H227),1,0))+(IF((F228&lt;H228),1,0))+(IF((J226&lt;L226),1,0))+(IF((J227&lt;L227),1,0))+(IF((J228&lt;L228),1,0))+(IF((N226&lt;P226),1,0))+(IF((N227&lt;P227),1,0))+(IF((N228&lt;P228),1,0))+(IF((R226&lt;T226),1,0))+(IF((R227&lt;T227),1,0))+(IF((R228&lt;T228),1,0))+(IF((V226&lt;X226),1,0))+(IF((V227&lt;X227),1,0))+(IF((V228&lt;X228),1,0))</f>
        <v>0</v>
      </c>
      <c r="AI227" s="161">
        <f>AG227-AH227</f>
        <v>8</v>
      </c>
      <c r="AJ227" s="156">
        <f>SUM(F226:F228,J226:J228,N226:N228,R226:R228,V226:V228)</f>
        <v>168</v>
      </c>
      <c r="AK227" s="156">
        <f>SUM(H226:H228,L226:L228,P226:P228,T226:T228,X226:X228)</f>
        <v>78</v>
      </c>
      <c r="AL227" s="159">
        <f>AJ227-AK227</f>
        <v>90</v>
      </c>
      <c r="AM227" s="145"/>
      <c r="AN227" s="101" t="s">
        <v>304</v>
      </c>
      <c r="AO227" s="102" t="s">
        <v>158</v>
      </c>
      <c r="AP227" s="165">
        <f>IF(BH215="","",BH215)</f>
        <v>14</v>
      </c>
      <c r="AQ227" s="151" t="str">
        <f t="shared" si="80"/>
        <v>-</v>
      </c>
      <c r="AR227" s="166">
        <f>IF(BF215="","",BF215)</f>
        <v>21</v>
      </c>
      <c r="AS227" s="459" t="str">
        <f>IF(AU218="","",AU218)</f>
        <v/>
      </c>
      <c r="AT227" s="182">
        <f>IF(BH218="","",BH218)</f>
        <v>21</v>
      </c>
      <c r="AU227" s="151" t="str">
        <f t="shared" si="82"/>
        <v>-</v>
      </c>
      <c r="AV227" s="166">
        <f>IF(BF218="","",BF218)</f>
        <v>17</v>
      </c>
      <c r="AW227" s="438" t="str">
        <f>IF(AY224="","",AY224)</f>
        <v>-</v>
      </c>
      <c r="AX227" s="166">
        <f>IF(BH221="","",BH221)</f>
        <v>14</v>
      </c>
      <c r="AY227" s="151" t="str">
        <f t="shared" si="84"/>
        <v>-</v>
      </c>
      <c r="AZ227" s="166">
        <f>IF(BF221="","",BF221)</f>
        <v>21</v>
      </c>
      <c r="BA227" s="438" t="str">
        <f>IF(BC224="","",BC224)</f>
        <v/>
      </c>
      <c r="BB227" s="182">
        <f>IF(BH224="","",BH224)</f>
        <v>18</v>
      </c>
      <c r="BC227" s="151" t="str">
        <f>IF(BB227="","","-")</f>
        <v>-</v>
      </c>
      <c r="BD227" s="166">
        <f>IF(BF224="","",BF224)</f>
        <v>21</v>
      </c>
      <c r="BE227" s="438" t="str">
        <f>IF(BG224="","",BG224)</f>
        <v>-</v>
      </c>
      <c r="BF227" s="414"/>
      <c r="BG227" s="415"/>
      <c r="BH227" s="415"/>
      <c r="BI227" s="416"/>
      <c r="BJ227" s="375"/>
      <c r="BK227" s="376"/>
      <c r="BL227" s="376"/>
      <c r="BM227" s="377"/>
      <c r="BN227" s="146"/>
      <c r="BO227" s="155">
        <f>COUNTIF(AP226:BI228,"○")</f>
        <v>1</v>
      </c>
      <c r="BP227" s="156">
        <f>COUNTIF(AP226:BI228,"×")</f>
        <v>3</v>
      </c>
      <c r="BQ227" s="157">
        <f>(IF((AP226&gt;AR226),1,0))+(IF((AP227&gt;AR227),1,0))+(IF((AP228&gt;AR228),1,0))+(IF((AT226&gt;AV226),1,0))+(IF((AT227&gt;AV227),1,0))+(IF((AT228&gt;AV228),1,0))+(IF((AX226&gt;AZ226),1,0))+(IF((AX227&gt;AZ227),1,0))+(IF((AX228&gt;AZ228),1,0))+(IF((BB226&gt;BD226),1,0))+(IF((BB227&gt;BD227),1,0))+(IF((BB228&gt;BD228),1,0))+(IF((BF226&gt;BH226),1,0))+(IF((BF227&gt;BH227),1,0))+(IF((BF228&gt;BH228),1,0))</f>
        <v>2</v>
      </c>
      <c r="BR227" s="158">
        <f>(IF((AP226&lt;AR226),1,0))+(IF((AP227&lt;AR227),1,0))+(IF((AP228&lt;AR228),1,0))+(IF((AT226&lt;AV226),1,0))+(IF((AT227&lt;AV227),1,0))+(IF((AT228&lt;AV228),1,0))+(IF((AX226&lt;AZ226),1,0))+(IF((AX227&lt;AZ227),1,0))+(IF((AX228&lt;AZ228),1,0))+(IF((BB226&lt;BD226),1,0))+(IF((BB227&lt;BD227),1,0))+(IF((BB228&lt;BD228),1,0))+(IF((BF226&lt;BH226),1,0))+(IF((BF227&lt;BH227),1,0))+(IF((BF228&lt;BH228),1,0))</f>
        <v>6</v>
      </c>
      <c r="BS227" s="161">
        <f>BQ227-BR227</f>
        <v>-4</v>
      </c>
      <c r="BT227" s="156">
        <f>SUM(AP226:AP228,AT226:AT228,AX226:AX228,BB226:BB228,BF226:BF228)</f>
        <v>123</v>
      </c>
      <c r="BU227" s="156">
        <f>SUM(AR226:AR228,AV226:AV228,AZ226:AZ228,BD226:BD228,BH226:BH228)</f>
        <v>159</v>
      </c>
      <c r="BV227" s="159">
        <f>BT227-BU227</f>
        <v>-36</v>
      </c>
    </row>
    <row r="228" spans="1:80" ht="12.45" customHeight="1" thickBot="1" x14ac:dyDescent="0.2">
      <c r="D228" s="109"/>
      <c r="E228" s="137" t="s">
        <v>86</v>
      </c>
      <c r="F228" s="186" t="str">
        <f>IF(X216="","",X216)</f>
        <v/>
      </c>
      <c r="G228" s="187" t="str">
        <f t="shared" si="79"/>
        <v/>
      </c>
      <c r="H228" s="188" t="str">
        <f>IF(V216="","",V216)</f>
        <v/>
      </c>
      <c r="I228" s="463" t="str">
        <f>IF(K219="","",K219)</f>
        <v/>
      </c>
      <c r="J228" s="189" t="str">
        <f>IF(X219="","",X219)</f>
        <v/>
      </c>
      <c r="K228" s="187" t="str">
        <f t="shared" si="81"/>
        <v/>
      </c>
      <c r="L228" s="188" t="str">
        <f>IF(V219="","",V219)</f>
        <v/>
      </c>
      <c r="M228" s="439" t="str">
        <f>IF(O225="","",O225)</f>
        <v/>
      </c>
      <c r="N228" s="188" t="str">
        <f>IF(X222="","",X222)</f>
        <v/>
      </c>
      <c r="O228" s="187" t="str">
        <f t="shared" si="83"/>
        <v/>
      </c>
      <c r="P228" s="188" t="str">
        <f>IF(V222="","",V222)</f>
        <v/>
      </c>
      <c r="Q228" s="439" t="str">
        <f>IF(S225="","",S225)</f>
        <v/>
      </c>
      <c r="R228" s="189" t="str">
        <f>IF(X225="","",X225)</f>
        <v/>
      </c>
      <c r="S228" s="187" t="str">
        <f>IF(R228="","","-")</f>
        <v/>
      </c>
      <c r="T228" s="188" t="str">
        <f>IF(V225="","",V225)</f>
        <v/>
      </c>
      <c r="U228" s="439" t="str">
        <f>IF(W225="","",W225)</f>
        <v/>
      </c>
      <c r="V228" s="417"/>
      <c r="W228" s="418"/>
      <c r="X228" s="418"/>
      <c r="Y228" s="419"/>
      <c r="Z228" s="300">
        <f>AE227</f>
        <v>4</v>
      </c>
      <c r="AA228" s="301" t="s">
        <v>24</v>
      </c>
      <c r="AB228" s="301">
        <f>AF227</f>
        <v>0</v>
      </c>
      <c r="AC228" s="302" t="s">
        <v>21</v>
      </c>
      <c r="AD228" s="146"/>
      <c r="AE228" s="177"/>
      <c r="AF228" s="178"/>
      <c r="AG228" s="179"/>
      <c r="AH228" s="180"/>
      <c r="AI228" s="181"/>
      <c r="AJ228" s="178"/>
      <c r="AK228" s="178"/>
      <c r="AL228" s="181"/>
      <c r="AM228" s="25"/>
      <c r="AN228" s="109"/>
      <c r="AO228" s="111" t="s">
        <v>305</v>
      </c>
      <c r="AP228" s="186" t="str">
        <f>IF(BH216="","",BH216)</f>
        <v/>
      </c>
      <c r="AQ228" s="187" t="str">
        <f t="shared" si="80"/>
        <v/>
      </c>
      <c r="AR228" s="188" t="str">
        <f>IF(BF216="","",BF216)</f>
        <v/>
      </c>
      <c r="AS228" s="463" t="str">
        <f>IF(AU219="","",AU219)</f>
        <v/>
      </c>
      <c r="AT228" s="189" t="str">
        <f>IF(BH219="","",BH219)</f>
        <v/>
      </c>
      <c r="AU228" s="187" t="str">
        <f t="shared" si="82"/>
        <v/>
      </c>
      <c r="AV228" s="188" t="str">
        <f>IF(BF219="","",BF219)</f>
        <v/>
      </c>
      <c r="AW228" s="439" t="str">
        <f>IF(AY225="","",AY225)</f>
        <v/>
      </c>
      <c r="AX228" s="188" t="str">
        <f>IF(BH222="","",BH222)</f>
        <v/>
      </c>
      <c r="AY228" s="187" t="str">
        <f t="shared" si="84"/>
        <v/>
      </c>
      <c r="AZ228" s="188" t="str">
        <f>IF(BF222="","",BF222)</f>
        <v/>
      </c>
      <c r="BA228" s="439" t="str">
        <f>IF(BC225="","",BC225)</f>
        <v/>
      </c>
      <c r="BB228" s="189" t="str">
        <f>IF(BH225="","",BH225)</f>
        <v/>
      </c>
      <c r="BC228" s="187" t="str">
        <f>IF(BB228="","","-")</f>
        <v/>
      </c>
      <c r="BD228" s="188" t="str">
        <f>IF(BF225="","",BF225)</f>
        <v/>
      </c>
      <c r="BE228" s="439" t="str">
        <f>IF(BG225="","",BG225)</f>
        <v/>
      </c>
      <c r="BF228" s="417"/>
      <c r="BG228" s="418"/>
      <c r="BH228" s="418"/>
      <c r="BI228" s="419"/>
      <c r="BJ228" s="300">
        <f>BO227</f>
        <v>1</v>
      </c>
      <c r="BK228" s="301" t="s">
        <v>24</v>
      </c>
      <c r="BL228" s="301">
        <f>BP227</f>
        <v>3</v>
      </c>
      <c r="BM228" s="302" t="s">
        <v>21</v>
      </c>
      <c r="BN228" s="146"/>
      <c r="BO228" s="177"/>
      <c r="BP228" s="178"/>
      <c r="BQ228" s="179"/>
      <c r="BR228" s="180"/>
      <c r="BS228" s="181"/>
      <c r="BT228" s="178"/>
      <c r="BU228" s="178"/>
      <c r="BV228" s="181"/>
    </row>
    <row r="229" spans="1:80" ht="12.45" customHeight="1" thickBot="1" x14ac:dyDescent="0.25">
      <c r="C229" s="24"/>
      <c r="D229" s="52"/>
      <c r="E229" s="39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50"/>
      <c r="W229" s="50"/>
      <c r="X229" s="50"/>
      <c r="Y229" s="50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52"/>
      <c r="AO229" s="39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50"/>
      <c r="BG229" s="50"/>
      <c r="BH229" s="50"/>
      <c r="BI229" s="50"/>
      <c r="BJ229" s="25"/>
      <c r="BK229" s="25"/>
      <c r="BL229" s="25"/>
      <c r="BM229" s="25"/>
    </row>
    <row r="230" spans="1:80" ht="12.45" customHeight="1" x14ac:dyDescent="0.2">
      <c r="A230" s="126"/>
      <c r="B230" s="126"/>
      <c r="C230" s="126"/>
      <c r="D230" s="347"/>
      <c r="E230" s="348"/>
      <c r="F230" s="348"/>
      <c r="G230" s="348"/>
      <c r="H230" s="348"/>
      <c r="I230" s="348"/>
      <c r="J230" s="349"/>
      <c r="K230" s="349"/>
      <c r="L230" s="349"/>
      <c r="M230" s="349"/>
      <c r="N230" s="349"/>
      <c r="O230" s="349"/>
      <c r="P230" s="349"/>
      <c r="Q230" s="349"/>
      <c r="R230" s="349"/>
      <c r="S230" s="349"/>
      <c r="T230" s="350"/>
      <c r="U230" s="351" t="s">
        <v>9</v>
      </c>
      <c r="V230" s="351"/>
      <c r="W230" s="351"/>
      <c r="X230" s="351"/>
      <c r="Y230" s="351"/>
      <c r="Z230" s="351"/>
      <c r="AA230" s="351"/>
      <c r="AB230" s="351"/>
      <c r="AC230" s="351"/>
      <c r="AD230" s="351"/>
      <c r="AE230" s="351"/>
      <c r="AF230" s="351"/>
      <c r="AG230" s="351"/>
      <c r="AH230" s="351"/>
      <c r="AI230" s="351"/>
      <c r="AJ230" s="351"/>
      <c r="AK230" s="351"/>
      <c r="AL230" s="351"/>
      <c r="AM230" s="351"/>
      <c r="AN230" s="351"/>
      <c r="AO230" s="351"/>
      <c r="AP230" s="351"/>
      <c r="AQ230" s="351"/>
      <c r="AR230" s="351"/>
      <c r="AS230" s="351"/>
      <c r="AT230" s="351"/>
      <c r="AU230" s="351"/>
      <c r="AV230" s="351"/>
      <c r="AW230" s="351"/>
      <c r="AX230" s="351"/>
      <c r="AY230" s="351"/>
      <c r="AZ230" s="351"/>
      <c r="BA230" s="351"/>
      <c r="BB230" s="351"/>
      <c r="BC230" s="351"/>
      <c r="BD230" s="351"/>
      <c r="BE230" s="351"/>
      <c r="BF230" s="351"/>
      <c r="BG230" s="351"/>
      <c r="BH230" s="351"/>
      <c r="BI230" s="351"/>
      <c r="BJ230" s="126"/>
      <c r="BK230" s="126"/>
      <c r="BL230" s="126"/>
      <c r="BM230" s="126"/>
    </row>
    <row r="231" spans="1:80" ht="12.45" customHeight="1" x14ac:dyDescent="0.2">
      <c r="C231" s="24"/>
      <c r="D231" s="40"/>
      <c r="E231" s="43"/>
      <c r="F231" s="43"/>
      <c r="G231" s="43"/>
      <c r="H231" s="43"/>
      <c r="I231" s="43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22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</row>
    <row r="232" spans="1:80" ht="13.95" customHeight="1" thickBot="1" x14ac:dyDescent="0.25">
      <c r="C232" s="24"/>
      <c r="D232" s="453" t="s">
        <v>9</v>
      </c>
      <c r="E232" s="453"/>
      <c r="F232" s="453"/>
      <c r="G232" s="453"/>
      <c r="H232" s="453"/>
      <c r="I232" s="453"/>
      <c r="J232" s="453"/>
      <c r="K232" s="453"/>
      <c r="L232" s="453"/>
      <c r="M232" s="453"/>
      <c r="N232" s="453"/>
      <c r="O232" s="453"/>
      <c r="P232" s="453"/>
      <c r="Q232" s="453"/>
      <c r="R232" s="453"/>
      <c r="S232" s="453"/>
      <c r="T232" s="453"/>
      <c r="U232" s="453"/>
      <c r="V232" s="128"/>
      <c r="W232" s="128"/>
      <c r="AJ232" s="425" t="s">
        <v>0</v>
      </c>
      <c r="AK232" s="426"/>
      <c r="AL232" s="426"/>
      <c r="AM232" s="427"/>
      <c r="AN232" s="277" t="s">
        <v>282</v>
      </c>
      <c r="AO232" s="283" t="s">
        <v>161</v>
      </c>
      <c r="AP232" s="211"/>
      <c r="AQ232" s="44"/>
      <c r="AR232" s="44"/>
      <c r="AS232" s="44"/>
      <c r="AT232" s="44"/>
      <c r="AU232" s="44"/>
      <c r="AV232" s="44"/>
      <c r="AW232" s="44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128"/>
      <c r="CB232" s="128"/>
    </row>
    <row r="233" spans="1:80" ht="13.95" customHeight="1" thickTop="1" thickBot="1" x14ac:dyDescent="0.25">
      <c r="C233" s="24"/>
      <c r="D233" s="453"/>
      <c r="E233" s="453"/>
      <c r="F233" s="453"/>
      <c r="G233" s="453"/>
      <c r="H233" s="453"/>
      <c r="I233" s="453"/>
      <c r="J233" s="453"/>
      <c r="K233" s="453"/>
      <c r="L233" s="453"/>
      <c r="M233" s="453"/>
      <c r="N233" s="453"/>
      <c r="O233" s="453"/>
      <c r="P233" s="453"/>
      <c r="Q233" s="453"/>
      <c r="R233" s="453"/>
      <c r="S233" s="453"/>
      <c r="T233" s="453"/>
      <c r="U233" s="453"/>
      <c r="V233" s="128"/>
      <c r="W233" s="128"/>
      <c r="AJ233" s="428"/>
      <c r="AK233" s="429"/>
      <c r="AL233" s="429"/>
      <c r="AM233" s="430"/>
      <c r="AN233" s="278" t="s">
        <v>283</v>
      </c>
      <c r="AO233" s="284" t="s">
        <v>161</v>
      </c>
      <c r="AP233" s="212"/>
      <c r="AQ233" s="266"/>
      <c r="AR233" s="267">
        <v>21</v>
      </c>
      <c r="AS233" s="268">
        <v>21</v>
      </c>
      <c r="AT233" s="208"/>
      <c r="AU233" s="208"/>
      <c r="AV233" s="45"/>
      <c r="AW233" s="44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128"/>
      <c r="CB233" s="128"/>
    </row>
    <row r="234" spans="1:80" ht="13.95" customHeight="1" thickTop="1" x14ac:dyDescent="0.2">
      <c r="C234" s="24"/>
      <c r="D234" s="453"/>
      <c r="E234" s="453"/>
      <c r="F234" s="453"/>
      <c r="G234" s="453"/>
      <c r="H234" s="453"/>
      <c r="I234" s="453"/>
      <c r="J234" s="453"/>
      <c r="K234" s="453"/>
      <c r="L234" s="453"/>
      <c r="M234" s="453"/>
      <c r="N234" s="453"/>
      <c r="O234" s="453"/>
      <c r="P234" s="453"/>
      <c r="Q234" s="453"/>
      <c r="R234" s="453"/>
      <c r="S234" s="453"/>
      <c r="T234" s="453"/>
      <c r="U234" s="453"/>
      <c r="V234" s="128"/>
      <c r="W234" s="128"/>
      <c r="AJ234" s="431" t="s">
        <v>4</v>
      </c>
      <c r="AK234" s="432"/>
      <c r="AL234" s="432"/>
      <c r="AM234" s="433"/>
      <c r="AN234" s="279" t="s">
        <v>287</v>
      </c>
      <c r="AO234" s="285" t="s">
        <v>210</v>
      </c>
      <c r="AP234" s="213"/>
      <c r="AQ234" s="88"/>
      <c r="AR234" s="217">
        <v>11</v>
      </c>
      <c r="AS234" s="218">
        <v>12</v>
      </c>
      <c r="AT234" s="204"/>
      <c r="AU234" s="205"/>
      <c r="AV234" s="60"/>
      <c r="AW234" s="44"/>
      <c r="AX234" s="64" t="s">
        <v>33</v>
      </c>
      <c r="AY234" s="41"/>
      <c r="AZ234" s="24"/>
      <c r="BA234" s="24"/>
      <c r="BB234" s="24"/>
      <c r="BC234" s="63"/>
      <c r="BD234" s="63"/>
      <c r="BE234" s="63"/>
      <c r="BF234" s="63"/>
      <c r="BG234" s="63"/>
      <c r="BH234" s="63"/>
      <c r="BI234" s="63"/>
      <c r="BJ234" s="63"/>
    </row>
    <row r="235" spans="1:80" ht="13.95" customHeight="1" thickBot="1" x14ac:dyDescent="0.25">
      <c r="C235" s="24"/>
      <c r="D235" s="453"/>
      <c r="E235" s="453"/>
      <c r="F235" s="453"/>
      <c r="G235" s="453"/>
      <c r="H235" s="453"/>
      <c r="I235" s="453"/>
      <c r="J235" s="453"/>
      <c r="K235" s="453"/>
      <c r="L235" s="453"/>
      <c r="M235" s="453"/>
      <c r="N235" s="453"/>
      <c r="O235" s="453"/>
      <c r="P235" s="453"/>
      <c r="Q235" s="453"/>
      <c r="R235" s="453"/>
      <c r="S235" s="453"/>
      <c r="T235" s="453"/>
      <c r="U235" s="453"/>
      <c r="V235" s="128"/>
      <c r="W235" s="128"/>
      <c r="AJ235" s="428"/>
      <c r="AK235" s="429"/>
      <c r="AL235" s="429"/>
      <c r="AM235" s="430"/>
      <c r="AN235" s="280" t="s">
        <v>288</v>
      </c>
      <c r="AO235" s="286" t="s">
        <v>210</v>
      </c>
      <c r="AP235" s="214"/>
      <c r="AQ235" s="208"/>
      <c r="AR235" s="62"/>
      <c r="AS235" s="94"/>
      <c r="AT235" s="94">
        <v>18</v>
      </c>
      <c r="AU235" s="95">
        <v>15</v>
      </c>
      <c r="AV235" s="60"/>
      <c r="AW235" s="44"/>
      <c r="AX235" s="365" t="str">
        <f>AN238</f>
        <v>福田莉子</v>
      </c>
      <c r="AY235" s="366"/>
      <c r="AZ235" s="366"/>
      <c r="BA235" s="366"/>
      <c r="BB235" s="366"/>
      <c r="BC235" s="366"/>
      <c r="BD235" s="367" t="str">
        <f>AO238</f>
        <v>中萩JBC</v>
      </c>
      <c r="BE235" s="366"/>
      <c r="BF235" s="366"/>
      <c r="BG235" s="366"/>
      <c r="BH235" s="366"/>
      <c r="BI235" s="368"/>
      <c r="BJ235" s="71"/>
      <c r="BK235" s="71"/>
      <c r="BL235" s="71"/>
      <c r="BM235" s="71"/>
      <c r="BN235" s="71"/>
      <c r="BO235" s="71"/>
      <c r="BP235" s="71"/>
      <c r="BQ235" s="71"/>
      <c r="BR235" s="71"/>
      <c r="BS235" s="71"/>
      <c r="BT235" s="71"/>
      <c r="BU235" s="71"/>
      <c r="BV235" s="71"/>
      <c r="BW235" s="71"/>
      <c r="BX235" s="71"/>
    </row>
    <row r="236" spans="1:80" ht="13.95" customHeight="1" thickTop="1" x14ac:dyDescent="0.2">
      <c r="C236" s="24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AJ236" s="431" t="s">
        <v>6</v>
      </c>
      <c r="AK236" s="432"/>
      <c r="AL236" s="432"/>
      <c r="AM236" s="433"/>
      <c r="AN236" s="281" t="s">
        <v>284</v>
      </c>
      <c r="AO236" s="287" t="s">
        <v>285</v>
      </c>
      <c r="AP236" s="215"/>
      <c r="AQ236" s="208"/>
      <c r="AR236" s="62"/>
      <c r="AS236" s="94"/>
      <c r="AT236" s="94">
        <v>21</v>
      </c>
      <c r="AU236" s="269">
        <v>21</v>
      </c>
      <c r="AV236" s="292"/>
      <c r="AW236" s="293"/>
      <c r="AX236" s="361" t="str">
        <f>AN239</f>
        <v>窪田ひな</v>
      </c>
      <c r="AY236" s="362"/>
      <c r="AZ236" s="362"/>
      <c r="BA236" s="362"/>
      <c r="BB236" s="362"/>
      <c r="BC236" s="362"/>
      <c r="BD236" s="363" t="str">
        <f>AO239</f>
        <v>中萩JBC</v>
      </c>
      <c r="BE236" s="362"/>
      <c r="BF236" s="362"/>
      <c r="BG236" s="362"/>
      <c r="BH236" s="362"/>
      <c r="BI236" s="364"/>
      <c r="BJ236" s="71"/>
      <c r="BK236" s="71"/>
      <c r="BL236" s="71"/>
      <c r="BM236" s="71"/>
      <c r="BN236" s="71"/>
      <c r="BO236" s="71"/>
      <c r="BP236" s="71"/>
      <c r="BQ236" s="71"/>
      <c r="BR236" s="71"/>
      <c r="BS236" s="71"/>
      <c r="BT236" s="71"/>
      <c r="BU236" s="71"/>
      <c r="BV236" s="71"/>
      <c r="BW236" s="71"/>
      <c r="BX236" s="71"/>
    </row>
    <row r="237" spans="1:80" ht="13.95" customHeight="1" thickBot="1" x14ac:dyDescent="0.25">
      <c r="C237" s="24"/>
      <c r="D237" s="128"/>
      <c r="E237" s="454" t="s">
        <v>13</v>
      </c>
      <c r="F237" s="454"/>
      <c r="G237" s="454"/>
      <c r="H237" s="454"/>
      <c r="I237" s="454"/>
      <c r="J237" s="454"/>
      <c r="K237" s="454"/>
      <c r="L237" s="454"/>
      <c r="M237" s="454"/>
      <c r="N237" s="454"/>
      <c r="O237" s="454"/>
      <c r="P237" s="454"/>
      <c r="Q237" s="454"/>
      <c r="R237" s="128"/>
      <c r="S237" s="128"/>
      <c r="T237" s="128"/>
      <c r="U237" s="128"/>
      <c r="V237" s="128"/>
      <c r="W237" s="128"/>
      <c r="AJ237" s="428"/>
      <c r="AK237" s="429"/>
      <c r="AL237" s="429"/>
      <c r="AM237" s="430"/>
      <c r="AN237" s="278" t="s">
        <v>286</v>
      </c>
      <c r="AO237" s="284" t="s">
        <v>285</v>
      </c>
      <c r="AP237" s="212"/>
      <c r="AQ237" s="90"/>
      <c r="AR237" s="91">
        <v>8</v>
      </c>
      <c r="AS237" s="92">
        <v>12</v>
      </c>
      <c r="AT237" s="270"/>
      <c r="AU237" s="271"/>
      <c r="AV237" s="45"/>
      <c r="AW237" s="44"/>
      <c r="AX237" s="59" t="s">
        <v>32</v>
      </c>
      <c r="AY237" s="59"/>
      <c r="AZ237" s="59"/>
      <c r="BA237" s="59"/>
      <c r="BB237" s="59"/>
      <c r="BC237" s="59"/>
      <c r="BD237" s="59"/>
      <c r="BE237" s="59"/>
      <c r="BF237" s="59"/>
      <c r="BG237" s="59"/>
      <c r="BH237" s="58"/>
      <c r="BI237" s="58"/>
    </row>
    <row r="238" spans="1:80" ht="13.95" customHeight="1" thickTop="1" thickBot="1" x14ac:dyDescent="0.25">
      <c r="C238" s="24"/>
      <c r="D238" s="128"/>
      <c r="E238" s="454"/>
      <c r="F238" s="454"/>
      <c r="G238" s="454"/>
      <c r="H238" s="454"/>
      <c r="I238" s="454"/>
      <c r="J238" s="454"/>
      <c r="K238" s="454"/>
      <c r="L238" s="454"/>
      <c r="M238" s="454"/>
      <c r="N238" s="454"/>
      <c r="O238" s="454"/>
      <c r="P238" s="454"/>
      <c r="Q238" s="454"/>
      <c r="R238" s="128"/>
      <c r="S238" s="128"/>
      <c r="T238" s="128"/>
      <c r="U238" s="128"/>
      <c r="V238" s="128"/>
      <c r="W238" s="128"/>
      <c r="AJ238" s="431" t="s">
        <v>1</v>
      </c>
      <c r="AK238" s="432"/>
      <c r="AL238" s="432"/>
      <c r="AM238" s="433"/>
      <c r="AN238" s="279" t="s">
        <v>289</v>
      </c>
      <c r="AO238" s="285" t="s">
        <v>170</v>
      </c>
      <c r="AP238" s="213"/>
      <c r="AQ238" s="263"/>
      <c r="AR238" s="264">
        <v>21</v>
      </c>
      <c r="AS238" s="265">
        <v>21</v>
      </c>
      <c r="AT238" s="208"/>
      <c r="AU238" s="208"/>
      <c r="AV238" s="45"/>
      <c r="AW238" s="44"/>
      <c r="AX238" s="365" t="str">
        <f>AN232</f>
        <v>小畑琴海</v>
      </c>
      <c r="AY238" s="366"/>
      <c r="AZ238" s="366"/>
      <c r="BA238" s="366"/>
      <c r="BB238" s="366"/>
      <c r="BC238" s="366"/>
      <c r="BD238" s="367" t="str">
        <f>AO232</f>
        <v>豊中中学校</v>
      </c>
      <c r="BE238" s="366"/>
      <c r="BF238" s="366"/>
      <c r="BG238" s="366"/>
      <c r="BH238" s="366"/>
      <c r="BI238" s="368"/>
    </row>
    <row r="239" spans="1:80" ht="13.95" customHeight="1" thickTop="1" x14ac:dyDescent="0.2">
      <c r="C239" s="24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AJ239" s="434"/>
      <c r="AK239" s="435"/>
      <c r="AL239" s="435"/>
      <c r="AM239" s="436"/>
      <c r="AN239" s="282" t="s">
        <v>290</v>
      </c>
      <c r="AO239" s="288" t="s">
        <v>170</v>
      </c>
      <c r="AP239" s="216"/>
      <c r="AQ239" s="45"/>
      <c r="AR239" s="45"/>
      <c r="AS239" s="45"/>
      <c r="AT239" s="45"/>
      <c r="AU239" s="45"/>
      <c r="AV239" s="44"/>
      <c r="AW239" s="44"/>
      <c r="AX239" s="361" t="str">
        <f>AN233</f>
        <v>釘本栞和</v>
      </c>
      <c r="AY239" s="362"/>
      <c r="AZ239" s="362"/>
      <c r="BA239" s="362"/>
      <c r="BB239" s="362"/>
      <c r="BC239" s="362"/>
      <c r="BD239" s="363" t="str">
        <f>AO233</f>
        <v>豊中中学校</v>
      </c>
      <c r="BE239" s="362"/>
      <c r="BF239" s="362"/>
      <c r="BG239" s="362"/>
      <c r="BH239" s="362"/>
      <c r="BI239" s="364"/>
    </row>
    <row r="240" spans="1:80" ht="5.0999999999999996" customHeight="1" thickBot="1" x14ac:dyDescent="0.25">
      <c r="D240" s="40"/>
      <c r="E240" s="43"/>
      <c r="F240" s="43"/>
      <c r="G240" s="43"/>
      <c r="H240" s="43"/>
      <c r="I240" s="43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22"/>
      <c r="U240" s="22"/>
      <c r="V240" s="22"/>
      <c r="W240" s="22"/>
      <c r="X240" s="22"/>
      <c r="Y240" s="41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</row>
    <row r="241" spans="3:70" ht="12" customHeight="1" x14ac:dyDescent="0.15">
      <c r="C241" s="53"/>
      <c r="D241" s="442" t="s">
        <v>10</v>
      </c>
      <c r="E241" s="443"/>
      <c r="F241" s="446" t="str">
        <f>D243</f>
        <v>合田はるみ</v>
      </c>
      <c r="G241" s="447"/>
      <c r="H241" s="447"/>
      <c r="I241" s="448"/>
      <c r="J241" s="449" t="str">
        <f>D246</f>
        <v>井川優杏</v>
      </c>
      <c r="K241" s="447"/>
      <c r="L241" s="447"/>
      <c r="M241" s="448"/>
      <c r="N241" s="449" t="str">
        <f>D249</f>
        <v>猪川京子</v>
      </c>
      <c r="O241" s="447"/>
      <c r="P241" s="447"/>
      <c r="Q241" s="448"/>
      <c r="R241" s="449" t="str">
        <f>D252</f>
        <v>小畑琴海</v>
      </c>
      <c r="S241" s="447"/>
      <c r="T241" s="447"/>
      <c r="U241" s="448"/>
      <c r="V241" s="449" t="str">
        <f>D255</f>
        <v>米里みどり</v>
      </c>
      <c r="W241" s="447"/>
      <c r="X241" s="447"/>
      <c r="Y241" s="448"/>
      <c r="Z241" s="378" t="s">
        <v>15</v>
      </c>
      <c r="AA241" s="379"/>
      <c r="AB241" s="379"/>
      <c r="AC241" s="380"/>
      <c r="AD241" s="146"/>
      <c r="AE241" s="399" t="s">
        <v>17</v>
      </c>
      <c r="AF241" s="400"/>
      <c r="AG241" s="401" t="s">
        <v>18</v>
      </c>
      <c r="AH241" s="403"/>
      <c r="AI241" s="402"/>
      <c r="AJ241" s="404" t="s">
        <v>19</v>
      </c>
      <c r="AK241" s="405"/>
      <c r="AL241" s="406"/>
      <c r="AM241" s="144"/>
      <c r="AN241" s="442" t="s">
        <v>11</v>
      </c>
      <c r="AO241" s="443"/>
      <c r="AP241" s="446" t="str">
        <f>AN243</f>
        <v>石川美香</v>
      </c>
      <c r="AQ241" s="447"/>
      <c r="AR241" s="447"/>
      <c r="AS241" s="448"/>
      <c r="AT241" s="449" t="str">
        <f>AN246</f>
        <v>福田莉子</v>
      </c>
      <c r="AU241" s="447"/>
      <c r="AV241" s="447"/>
      <c r="AW241" s="448"/>
      <c r="AX241" s="449" t="str">
        <f>AN249</f>
        <v>山中杏里</v>
      </c>
      <c r="AY241" s="447"/>
      <c r="AZ241" s="447"/>
      <c r="BA241" s="448"/>
      <c r="BB241" s="449" t="str">
        <f>AN252</f>
        <v>眞鍋心優</v>
      </c>
      <c r="BC241" s="447"/>
      <c r="BD241" s="447"/>
      <c r="BE241" s="490"/>
      <c r="BF241" s="378" t="s">
        <v>15</v>
      </c>
      <c r="BG241" s="379"/>
      <c r="BH241" s="379"/>
      <c r="BI241" s="380"/>
      <c r="BJ241" s="193"/>
      <c r="BK241" s="401" t="s">
        <v>17</v>
      </c>
      <c r="BL241" s="402"/>
      <c r="BM241" s="401" t="s">
        <v>18</v>
      </c>
      <c r="BN241" s="403"/>
      <c r="BO241" s="402"/>
      <c r="BP241" s="404" t="s">
        <v>19</v>
      </c>
      <c r="BQ241" s="405"/>
      <c r="BR241" s="406"/>
    </row>
    <row r="242" spans="3:70" ht="12" customHeight="1" thickBot="1" x14ac:dyDescent="0.2">
      <c r="C242" s="53"/>
      <c r="D242" s="444"/>
      <c r="E242" s="445"/>
      <c r="F242" s="440" t="str">
        <f>D244</f>
        <v>荻田アツ子</v>
      </c>
      <c r="G242" s="370"/>
      <c r="H242" s="370"/>
      <c r="I242" s="371"/>
      <c r="J242" s="369" t="str">
        <f>D247</f>
        <v>井川虹七</v>
      </c>
      <c r="K242" s="370"/>
      <c r="L242" s="370"/>
      <c r="M242" s="371"/>
      <c r="N242" s="369" t="str">
        <f>D250</f>
        <v>橋本万佑</v>
      </c>
      <c r="O242" s="370"/>
      <c r="P242" s="370"/>
      <c r="Q242" s="371"/>
      <c r="R242" s="369" t="str">
        <f>D253</f>
        <v>釘本栞和</v>
      </c>
      <c r="S242" s="370"/>
      <c r="T242" s="370"/>
      <c r="U242" s="371"/>
      <c r="V242" s="369" t="str">
        <f>D256</f>
        <v>石田牧子</v>
      </c>
      <c r="W242" s="370"/>
      <c r="X242" s="370"/>
      <c r="Y242" s="371"/>
      <c r="Z242" s="422" t="s">
        <v>16</v>
      </c>
      <c r="AA242" s="423"/>
      <c r="AB242" s="423"/>
      <c r="AC242" s="424"/>
      <c r="AD242" s="146"/>
      <c r="AE242" s="147" t="s">
        <v>20</v>
      </c>
      <c r="AF242" s="148" t="s">
        <v>21</v>
      </c>
      <c r="AG242" s="147" t="s">
        <v>14</v>
      </c>
      <c r="AH242" s="148" t="s">
        <v>22</v>
      </c>
      <c r="AI242" s="149" t="s">
        <v>23</v>
      </c>
      <c r="AJ242" s="148" t="s">
        <v>14</v>
      </c>
      <c r="AK242" s="148" t="s">
        <v>22</v>
      </c>
      <c r="AL242" s="149" t="s">
        <v>23</v>
      </c>
      <c r="AM242" s="144"/>
      <c r="AN242" s="444"/>
      <c r="AO242" s="445"/>
      <c r="AP242" s="440" t="str">
        <f>AN244</f>
        <v>和田梨華子</v>
      </c>
      <c r="AQ242" s="370"/>
      <c r="AR242" s="370"/>
      <c r="AS242" s="371"/>
      <c r="AT242" s="369" t="str">
        <f>AN247</f>
        <v>窪田ひな</v>
      </c>
      <c r="AU242" s="370"/>
      <c r="AV242" s="370"/>
      <c r="AW242" s="371"/>
      <c r="AX242" s="369" t="str">
        <f>AN250</f>
        <v>池内一優</v>
      </c>
      <c r="AY242" s="370"/>
      <c r="AZ242" s="370"/>
      <c r="BA242" s="371"/>
      <c r="BB242" s="369" t="str">
        <f>AN253</f>
        <v>猪川ももか</v>
      </c>
      <c r="BC242" s="370"/>
      <c r="BD242" s="370"/>
      <c r="BE242" s="441"/>
      <c r="BF242" s="407" t="s">
        <v>16</v>
      </c>
      <c r="BG242" s="408"/>
      <c r="BH242" s="408"/>
      <c r="BI242" s="409"/>
      <c r="BJ242" s="193"/>
      <c r="BK242" s="147" t="s">
        <v>20</v>
      </c>
      <c r="BL242" s="148" t="s">
        <v>21</v>
      </c>
      <c r="BM242" s="147" t="s">
        <v>14</v>
      </c>
      <c r="BN242" s="148" t="s">
        <v>22</v>
      </c>
      <c r="BO242" s="149" t="s">
        <v>23</v>
      </c>
      <c r="BP242" s="148" t="s">
        <v>14</v>
      </c>
      <c r="BQ242" s="148" t="s">
        <v>22</v>
      </c>
      <c r="BR242" s="149" t="s">
        <v>23</v>
      </c>
    </row>
    <row r="243" spans="3:70" ht="13.05" customHeight="1" x14ac:dyDescent="0.15">
      <c r="C243" s="54"/>
      <c r="D243" s="99" t="s">
        <v>277</v>
      </c>
      <c r="E243" s="100" t="s">
        <v>42</v>
      </c>
      <c r="F243" s="482"/>
      <c r="G243" s="483"/>
      <c r="H243" s="483"/>
      <c r="I243" s="484"/>
      <c r="J243" s="150">
        <v>21</v>
      </c>
      <c r="K243" s="151" t="str">
        <f>IF(J243="","","-")</f>
        <v>-</v>
      </c>
      <c r="L243" s="152">
        <v>4</v>
      </c>
      <c r="M243" s="461" t="str">
        <f>IF(J243&lt;&gt;"",IF(J243&gt;L243,IF(J244&gt;L244,"○",IF(J245&gt;L245,"○","×")),IF(J244&gt;L244,IF(J245&gt;L245,"○","×"),"×")),"")</f>
        <v>○</v>
      </c>
      <c r="N243" s="150">
        <v>21</v>
      </c>
      <c r="O243" s="153" t="str">
        <f t="shared" ref="O243:O248" si="85">IF(N243="","","-")</f>
        <v>-</v>
      </c>
      <c r="P243" s="154">
        <v>14</v>
      </c>
      <c r="Q243" s="461" t="str">
        <f>IF(N243&lt;&gt;"",IF(N243&gt;P243,IF(N244&gt;P244,"○",IF(N245&gt;P245,"○","×")),IF(N244&gt;P244,IF(N245&gt;P245,"○","×"),"×")),"")</f>
        <v>○</v>
      </c>
      <c r="R243" s="150">
        <v>13</v>
      </c>
      <c r="S243" s="153" t="str">
        <f t="shared" ref="S243:S251" si="86">IF(R243="","","-")</f>
        <v>-</v>
      </c>
      <c r="T243" s="154">
        <v>21</v>
      </c>
      <c r="U243" s="461" t="str">
        <f>IF(R243&lt;&gt;"",IF(R243&gt;T243,IF(R244&gt;T244,"○",IF(R245&gt;T245,"○","×")),IF(R244&gt;T244,IF(R245&gt;T245,"○","×"),"×")),"")</f>
        <v>×</v>
      </c>
      <c r="V243" s="150">
        <v>21</v>
      </c>
      <c r="W243" s="153" t="str">
        <f t="shared" ref="W243:W254" si="87">IF(V243="","","-")</f>
        <v>-</v>
      </c>
      <c r="X243" s="154">
        <v>18</v>
      </c>
      <c r="Y243" s="462" t="str">
        <f>IF(V243&lt;&gt;"",IF(V243&gt;X243,IF(V244&gt;X244,"○",IF(V245&gt;X245,"○","×")),IF(V244&gt;X244,IF(V245&gt;X245,"○","×"),"×")),"")</f>
        <v>×</v>
      </c>
      <c r="Z243" s="381" t="s">
        <v>337</v>
      </c>
      <c r="AA243" s="382"/>
      <c r="AB243" s="382"/>
      <c r="AC243" s="383"/>
      <c r="AD243" s="146"/>
      <c r="AE243" s="155"/>
      <c r="AF243" s="156"/>
      <c r="AG243" s="157"/>
      <c r="AH243" s="158"/>
      <c r="AI243" s="159"/>
      <c r="AJ243" s="156"/>
      <c r="AK243" s="156"/>
      <c r="AL243" s="159"/>
      <c r="AM243" s="145"/>
      <c r="AN243" s="99" t="s">
        <v>287</v>
      </c>
      <c r="AO243" s="112" t="s">
        <v>210</v>
      </c>
      <c r="AP243" s="491"/>
      <c r="AQ243" s="492"/>
      <c r="AR243" s="492"/>
      <c r="AS243" s="493"/>
      <c r="AT243" s="1">
        <v>7</v>
      </c>
      <c r="AU243" s="2" t="str">
        <f>IF(AT243="","","-")</f>
        <v>-</v>
      </c>
      <c r="AV243" s="3">
        <v>21</v>
      </c>
      <c r="AW243" s="450" t="str">
        <f>IF(AT243&lt;&gt;"",IF(AT243&gt;AV243,IF(AT244&gt;AV244,"○",IF(AT245&gt;AV245,"○","×")),IF(AT244&gt;AV244,IF(AT245&gt;AV245,"○","×"),"×")),"")</f>
        <v>×</v>
      </c>
      <c r="AX243" s="1">
        <v>21</v>
      </c>
      <c r="AY243" s="4" t="str">
        <f t="shared" ref="AY243:AY248" si="88">IF(AX243="","","-")</f>
        <v>-</v>
      </c>
      <c r="AZ243" s="5">
        <v>11</v>
      </c>
      <c r="BA243" s="450" t="str">
        <f>IF(AX243&lt;&gt;"",IF(AX243&gt;AZ243,IF(AX244&gt;AZ244,"○",IF(AX245&gt;AZ245,"○","×")),IF(AX244&gt;AZ244,IF(AX245&gt;AZ245,"○","×"),"×")),"")</f>
        <v>○</v>
      </c>
      <c r="BB243" s="6">
        <v>21</v>
      </c>
      <c r="BC243" s="4" t="str">
        <f t="shared" ref="BC243:BC251" si="89">IF(BB243="","","-")</f>
        <v>-</v>
      </c>
      <c r="BD243" s="3">
        <v>10</v>
      </c>
      <c r="BE243" s="398" t="str">
        <f>IF(BB243&lt;&gt;"",IF(BB243&gt;BD243,IF(BB244&gt;BD244,"○",IF(BB245&gt;BD245,"○","×")),IF(BB244&gt;BD244,IF(BB245&gt;BD245,"○","×"),"×")),"")</f>
        <v>○</v>
      </c>
      <c r="BF243" s="381" t="s">
        <v>338</v>
      </c>
      <c r="BG243" s="382"/>
      <c r="BH243" s="382"/>
      <c r="BI243" s="383"/>
      <c r="BJ243" s="192"/>
      <c r="BK243" s="194"/>
      <c r="BL243" s="195"/>
      <c r="BM243" s="190"/>
      <c r="BN243" s="191"/>
      <c r="BO243" s="196"/>
      <c r="BP243" s="195"/>
      <c r="BQ243" s="195"/>
      <c r="BR243" s="197"/>
    </row>
    <row r="244" spans="3:70" ht="13.05" customHeight="1" x14ac:dyDescent="0.15">
      <c r="C244" s="54"/>
      <c r="D244" s="101" t="s">
        <v>278</v>
      </c>
      <c r="E244" s="102" t="s">
        <v>42</v>
      </c>
      <c r="F244" s="485"/>
      <c r="G244" s="415"/>
      <c r="H244" s="415"/>
      <c r="I244" s="416"/>
      <c r="J244" s="150">
        <v>21</v>
      </c>
      <c r="K244" s="151" t="str">
        <f>IF(J244="","","-")</f>
        <v>-</v>
      </c>
      <c r="L244" s="160">
        <v>4</v>
      </c>
      <c r="M244" s="455"/>
      <c r="N244" s="150">
        <v>21</v>
      </c>
      <c r="O244" s="151" t="str">
        <f t="shared" si="85"/>
        <v>-</v>
      </c>
      <c r="P244" s="152">
        <v>4</v>
      </c>
      <c r="Q244" s="455"/>
      <c r="R244" s="150">
        <v>16</v>
      </c>
      <c r="S244" s="151" t="str">
        <f t="shared" si="86"/>
        <v>-</v>
      </c>
      <c r="T244" s="152">
        <v>21</v>
      </c>
      <c r="U244" s="455"/>
      <c r="V244" s="150">
        <v>13</v>
      </c>
      <c r="W244" s="151" t="str">
        <f t="shared" si="87"/>
        <v>-</v>
      </c>
      <c r="X244" s="152">
        <v>21</v>
      </c>
      <c r="Y244" s="420"/>
      <c r="Z244" s="375"/>
      <c r="AA244" s="376"/>
      <c r="AB244" s="376"/>
      <c r="AC244" s="377"/>
      <c r="AD244" s="146"/>
      <c r="AE244" s="155">
        <f>COUNTIF(F243:Y245,"○")</f>
        <v>2</v>
      </c>
      <c r="AF244" s="156">
        <f>COUNTIF(F243:Y245,"×")</f>
        <v>2</v>
      </c>
      <c r="AG244" s="157">
        <f>(IF((F243&gt;H243),1,0))+(IF((F244&gt;H244),1,0))+(IF((F245&gt;H245),1,0))+(IF((J243&gt;L243),1,0))+(IF((J244&gt;L244),1,0))+(IF((J245&gt;L245),1,0))+(IF((N243&gt;P243),1,0))+(IF((N244&gt;P244),1,0))+(IF((N245&gt;P245),1,0))+(IF((R243&gt;T243),1,0))+(IF((R244&gt;T244),1,0))+(IF((R245&gt;T245),1,0))+(IF((V243&gt;X243),1,0))+(IF((V244&gt;X244),1,0))+(IF((V245&gt;X245),1,0))</f>
        <v>5</v>
      </c>
      <c r="AH244" s="158">
        <f>(IF((F243&lt;H243),1,0))+(IF((F244&lt;H244),1,0))+(IF((F245&lt;H245),1,0))+(IF((J243&lt;L243),1,0))+(IF((J244&lt;L244),1,0))+(IF((J245&lt;L245),1,0))+(IF((N243&lt;P243),1,0))+(IF((N244&lt;P244),1,0))+(IF((N245&lt;P245),1,0))+(IF((R243&lt;T243),1,0))+(IF((R244&lt;T244),1,0))+(IF((R245&lt;T245),1,0))+(IF((V243&lt;X243),1,0))+(IF((V244&lt;X244),1,0))+(IF((V245&lt;X245),1,0))</f>
        <v>4</v>
      </c>
      <c r="AI244" s="161">
        <f>AG244-AH244</f>
        <v>1</v>
      </c>
      <c r="AJ244" s="156">
        <f>SUM(F243:F245,J243:J245,N243:N245,R243:R245,V243:V245)</f>
        <v>165</v>
      </c>
      <c r="AK244" s="156">
        <f>SUM(H243:H245,L243:L245,P243:P245,T243:T245,X243:X245)</f>
        <v>128</v>
      </c>
      <c r="AL244" s="159">
        <f>AJ244-AK244</f>
        <v>37</v>
      </c>
      <c r="AM244" s="145"/>
      <c r="AN244" s="101" t="s">
        <v>288</v>
      </c>
      <c r="AO244" s="113" t="s">
        <v>210</v>
      </c>
      <c r="AP244" s="494"/>
      <c r="AQ244" s="393"/>
      <c r="AR244" s="393"/>
      <c r="AS244" s="495"/>
      <c r="AT244" s="1">
        <v>7</v>
      </c>
      <c r="AU244" s="2" t="str">
        <f>IF(AT244="","","-")</f>
        <v>-</v>
      </c>
      <c r="AV244" s="7">
        <v>21</v>
      </c>
      <c r="AW244" s="451"/>
      <c r="AX244" s="1">
        <v>21</v>
      </c>
      <c r="AY244" s="2" t="str">
        <f t="shared" si="88"/>
        <v>-</v>
      </c>
      <c r="AZ244" s="3">
        <v>12</v>
      </c>
      <c r="BA244" s="451"/>
      <c r="BB244" s="1">
        <v>21</v>
      </c>
      <c r="BC244" s="2" t="str">
        <f t="shared" si="89"/>
        <v>-</v>
      </c>
      <c r="BD244" s="3">
        <v>14</v>
      </c>
      <c r="BE244" s="384"/>
      <c r="BF244" s="375"/>
      <c r="BG244" s="376"/>
      <c r="BH244" s="376"/>
      <c r="BI244" s="377"/>
      <c r="BJ244" s="192"/>
      <c r="BK244" s="194">
        <f>COUNTIF(AP243:BE245,"○")</f>
        <v>2</v>
      </c>
      <c r="BL244" s="195">
        <f>COUNTIF(AP243:BE245,"×")</f>
        <v>1</v>
      </c>
      <c r="BM244" s="198">
        <f>(IF((AP243&gt;AR243),1,0))+(IF((AP244&gt;AR244),1,0))+(IF((AP245&gt;AR245),1,0))+(IF((AT243&gt;AV243),1,0))+(IF((AT244&gt;AV244),1,0))+(IF((AT245&gt;AV245),1,0))+(IF((AX243&gt;AZ243),1,0))+(IF((AX244&gt;AZ244),1,0))+(IF((AX245&gt;AZ245),1,0))+(IF((BB243&gt;BD243),1,0))+(IF((BB244&gt;BD244),1,0))+(IF((BB245&gt;BD245),1,0))</f>
        <v>4</v>
      </c>
      <c r="BN244" s="199">
        <f>(IF((AP243&lt;AR243),1,0))+(IF((AP244&lt;AR244),1,0))+(IF((AP245&lt;AR245),1,0))+(IF((AT243&lt;AV243),1,0))+(IF((AT244&lt;AV244),1,0))+(IF((AT245&lt;AV245),1,0))+(IF((AX243&lt;AZ243),1,0))+(IF((AX244&lt;AZ244),1,0))+(IF((AX245&lt;AZ245),1,0))+(IF((BB243&lt;BD243),1,0))+(IF((BB244&lt;BD244),1,0))+(IF((BB245&lt;BD245),1,0))</f>
        <v>2</v>
      </c>
      <c r="BO244" s="200">
        <f>BM244-BN244</f>
        <v>2</v>
      </c>
      <c r="BP244" s="195">
        <f>SUM(AP243:AP245,AT243:AT245,AX243:AX245,BB243:BB245)</f>
        <v>98</v>
      </c>
      <c r="BQ244" s="195">
        <f>SUM(AR243:AR245,AV243:AV245,AZ243:AZ245,BD243:BD245)</f>
        <v>89</v>
      </c>
      <c r="BR244" s="197">
        <f>BP244-BQ244</f>
        <v>9</v>
      </c>
    </row>
    <row r="245" spans="3:70" ht="13.05" customHeight="1" x14ac:dyDescent="0.15">
      <c r="C245" s="25"/>
      <c r="D245" s="101"/>
      <c r="E245" s="103" t="s">
        <v>96</v>
      </c>
      <c r="F245" s="486"/>
      <c r="G245" s="487"/>
      <c r="H245" s="487"/>
      <c r="I245" s="488"/>
      <c r="J245" s="162"/>
      <c r="K245" s="151" t="str">
        <f>IF(J245="","","-")</f>
        <v/>
      </c>
      <c r="L245" s="163"/>
      <c r="M245" s="456"/>
      <c r="N245" s="162"/>
      <c r="O245" s="164" t="str">
        <f t="shared" si="85"/>
        <v/>
      </c>
      <c r="P245" s="163"/>
      <c r="Q245" s="455"/>
      <c r="R245" s="150"/>
      <c r="S245" s="151" t="str">
        <f t="shared" si="86"/>
        <v/>
      </c>
      <c r="T245" s="152"/>
      <c r="U245" s="455"/>
      <c r="V245" s="150">
        <v>18</v>
      </c>
      <c r="W245" s="151" t="str">
        <f t="shared" si="87"/>
        <v>-</v>
      </c>
      <c r="X245" s="152">
        <v>21</v>
      </c>
      <c r="Y245" s="420"/>
      <c r="Z245" s="297">
        <f>AE244</f>
        <v>2</v>
      </c>
      <c r="AA245" s="298" t="s">
        <v>24</v>
      </c>
      <c r="AB245" s="298">
        <f>AF244</f>
        <v>2</v>
      </c>
      <c r="AC245" s="299" t="s">
        <v>21</v>
      </c>
      <c r="AD245" s="146"/>
      <c r="AE245" s="155"/>
      <c r="AF245" s="156"/>
      <c r="AG245" s="157"/>
      <c r="AH245" s="158"/>
      <c r="AI245" s="159"/>
      <c r="AJ245" s="156"/>
      <c r="AK245" s="156"/>
      <c r="AL245" s="159"/>
      <c r="AM245" s="25"/>
      <c r="AN245" s="101"/>
      <c r="AO245" s="114" t="s">
        <v>87</v>
      </c>
      <c r="AP245" s="496"/>
      <c r="AQ245" s="497"/>
      <c r="AR245" s="497"/>
      <c r="AS245" s="498"/>
      <c r="AT245" s="8"/>
      <c r="AU245" s="2" t="str">
        <f>IF(AT245="","","-")</f>
        <v/>
      </c>
      <c r="AV245" s="9"/>
      <c r="AW245" s="452"/>
      <c r="AX245" s="8"/>
      <c r="AY245" s="10" t="str">
        <f t="shared" si="88"/>
        <v/>
      </c>
      <c r="AZ245" s="9"/>
      <c r="BA245" s="451"/>
      <c r="BB245" s="8"/>
      <c r="BC245" s="10" t="str">
        <f t="shared" si="89"/>
        <v/>
      </c>
      <c r="BD245" s="9"/>
      <c r="BE245" s="384"/>
      <c r="BF245" s="26">
        <f>BK244</f>
        <v>2</v>
      </c>
      <c r="BG245" s="25" t="s">
        <v>24</v>
      </c>
      <c r="BH245" s="25">
        <f>BL244</f>
        <v>1</v>
      </c>
      <c r="BI245" s="322" t="s">
        <v>21</v>
      </c>
      <c r="BJ245" s="192"/>
      <c r="BK245" s="194"/>
      <c r="BL245" s="195"/>
      <c r="BM245" s="194"/>
      <c r="BN245" s="195"/>
      <c r="BO245" s="197"/>
      <c r="BP245" s="195"/>
      <c r="BQ245" s="195"/>
      <c r="BR245" s="197"/>
    </row>
    <row r="246" spans="3:70" ht="13.05" customHeight="1" x14ac:dyDescent="0.15">
      <c r="C246" s="54"/>
      <c r="D246" s="104" t="s">
        <v>279</v>
      </c>
      <c r="E246" s="105" t="s">
        <v>155</v>
      </c>
      <c r="F246" s="165">
        <f>IF(L243="","",L243)</f>
        <v>4</v>
      </c>
      <c r="G246" s="151" t="str">
        <f t="shared" ref="G246:G257" si="90">IF(F246="","","-")</f>
        <v>-</v>
      </c>
      <c r="H246" s="166">
        <f>IF(J243="","",J243)</f>
        <v>21</v>
      </c>
      <c r="I246" s="437" t="str">
        <f>IF(M243="","",IF(M243="○","×",IF(M243="×","○")))</f>
        <v>×</v>
      </c>
      <c r="J246" s="411"/>
      <c r="K246" s="412"/>
      <c r="L246" s="412"/>
      <c r="M246" s="413"/>
      <c r="N246" s="150">
        <v>21</v>
      </c>
      <c r="O246" s="151" t="str">
        <f t="shared" si="85"/>
        <v>-</v>
      </c>
      <c r="P246" s="152">
        <v>10</v>
      </c>
      <c r="Q246" s="460" t="str">
        <f>IF(N246&lt;&gt;"",IF(N246&gt;P246,IF(N247&gt;P247,"○",IF(N248&gt;P248,"○","×")),IF(N247&gt;P247,IF(N248&gt;P248,"○","×"),"×")),"")</f>
        <v>○</v>
      </c>
      <c r="R246" s="167">
        <v>9</v>
      </c>
      <c r="S246" s="168" t="str">
        <f t="shared" si="86"/>
        <v>-</v>
      </c>
      <c r="T246" s="169">
        <v>21</v>
      </c>
      <c r="U246" s="460" t="str">
        <f>IF(R246&lt;&gt;"",IF(R246&gt;T246,IF(R247&gt;T247,"○",IF(R248&gt;T248,"○","×")),IF(R247&gt;T247,IF(R248&gt;T248,"○","×"),"×")),"")</f>
        <v>×</v>
      </c>
      <c r="V246" s="167">
        <v>3</v>
      </c>
      <c r="W246" s="168" t="str">
        <f t="shared" si="87"/>
        <v>-</v>
      </c>
      <c r="X246" s="169">
        <v>21</v>
      </c>
      <c r="Y246" s="457" t="str">
        <f>IF(V246&lt;&gt;"",IF(V246&gt;X246,IF(V247&gt;X247,"○",IF(V248&gt;X248,"○","×")),IF(V247&gt;X247,IF(V248&gt;X248,"○","×"),"×")),"")</f>
        <v>×</v>
      </c>
      <c r="Z246" s="372" t="s">
        <v>336</v>
      </c>
      <c r="AA246" s="373"/>
      <c r="AB246" s="373"/>
      <c r="AC246" s="374"/>
      <c r="AD246" s="146"/>
      <c r="AE246" s="170"/>
      <c r="AF246" s="171"/>
      <c r="AG246" s="172"/>
      <c r="AH246" s="173"/>
      <c r="AI246" s="174"/>
      <c r="AJ246" s="171"/>
      <c r="AK246" s="171"/>
      <c r="AL246" s="174"/>
      <c r="AM246" s="145"/>
      <c r="AN246" s="104" t="s">
        <v>289</v>
      </c>
      <c r="AO246" s="105" t="s">
        <v>170</v>
      </c>
      <c r="AP246" s="11">
        <f>IF(AV243="","",AV243)</f>
        <v>21</v>
      </c>
      <c r="AQ246" s="2" t="str">
        <f t="shared" ref="AQ246:AQ254" si="91">IF(AP246="","","-")</f>
        <v>-</v>
      </c>
      <c r="AR246" s="142">
        <f>IF(AT243="","",AT243)</f>
        <v>7</v>
      </c>
      <c r="AS246" s="386" t="str">
        <f>IF(AW243="","",IF(AW243="○","×",IF(AW243="×","○")))</f>
        <v>○</v>
      </c>
      <c r="AT246" s="389"/>
      <c r="AU246" s="390"/>
      <c r="AV246" s="390"/>
      <c r="AW246" s="500"/>
      <c r="AX246" s="1">
        <v>21</v>
      </c>
      <c r="AY246" s="2" t="str">
        <f t="shared" si="88"/>
        <v>-</v>
      </c>
      <c r="AZ246" s="3">
        <v>5</v>
      </c>
      <c r="BA246" s="464" t="str">
        <f>IF(AX246&lt;&gt;"",IF(AX246&gt;AZ246,IF(AX247&gt;AZ247,"○",IF(AX248&gt;AZ248,"○","×")),IF(AX247&gt;AZ247,IF(AX248&gt;AZ248,"○","×"),"×")),"")</f>
        <v>○</v>
      </c>
      <c r="BB246" s="1">
        <v>21</v>
      </c>
      <c r="BC246" s="2" t="str">
        <f t="shared" si="89"/>
        <v>-</v>
      </c>
      <c r="BD246" s="3">
        <v>13</v>
      </c>
      <c r="BE246" s="410" t="str">
        <f>IF(BB246&lt;&gt;"",IF(BB246&gt;BD246,IF(BB247&gt;BD247,"○",IF(BB248&gt;BD248,"○","×")),IF(BB247&gt;BD247,IF(BB248&gt;BD248,"○","×"),"×")),"")</f>
        <v>○</v>
      </c>
      <c r="BF246" s="372" t="s">
        <v>335</v>
      </c>
      <c r="BG246" s="373"/>
      <c r="BH246" s="373"/>
      <c r="BI246" s="374"/>
      <c r="BJ246" s="192"/>
      <c r="BK246" s="190"/>
      <c r="BL246" s="191"/>
      <c r="BM246" s="190"/>
      <c r="BN246" s="191"/>
      <c r="BO246" s="196"/>
      <c r="BP246" s="191"/>
      <c r="BQ246" s="191"/>
      <c r="BR246" s="196"/>
    </row>
    <row r="247" spans="3:70" ht="13.05" customHeight="1" x14ac:dyDescent="0.15">
      <c r="C247" s="54"/>
      <c r="D247" s="101" t="s">
        <v>280</v>
      </c>
      <c r="E247" s="102" t="s">
        <v>155</v>
      </c>
      <c r="F247" s="165">
        <f>IF(L244="","",L244)</f>
        <v>4</v>
      </c>
      <c r="G247" s="151" t="str">
        <f t="shared" si="90"/>
        <v>-</v>
      </c>
      <c r="H247" s="166">
        <f>IF(J244="","",J244)</f>
        <v>21</v>
      </c>
      <c r="I247" s="438" t="str">
        <f>IF(K244="","",K244)</f>
        <v>-</v>
      </c>
      <c r="J247" s="414"/>
      <c r="K247" s="415"/>
      <c r="L247" s="415"/>
      <c r="M247" s="416"/>
      <c r="N247" s="150">
        <v>21</v>
      </c>
      <c r="O247" s="151" t="str">
        <f t="shared" si="85"/>
        <v>-</v>
      </c>
      <c r="P247" s="152">
        <v>14</v>
      </c>
      <c r="Q247" s="455"/>
      <c r="R247" s="150">
        <v>9</v>
      </c>
      <c r="S247" s="151" t="str">
        <f t="shared" si="86"/>
        <v>-</v>
      </c>
      <c r="T247" s="152">
        <v>21</v>
      </c>
      <c r="U247" s="455"/>
      <c r="V247" s="150">
        <v>11</v>
      </c>
      <c r="W247" s="151" t="str">
        <f t="shared" si="87"/>
        <v>-</v>
      </c>
      <c r="X247" s="152">
        <v>21</v>
      </c>
      <c r="Y247" s="420"/>
      <c r="Z247" s="375"/>
      <c r="AA247" s="376"/>
      <c r="AB247" s="376"/>
      <c r="AC247" s="377"/>
      <c r="AD247" s="146"/>
      <c r="AE247" s="155">
        <f>COUNTIF(F246:Y248,"○")</f>
        <v>1</v>
      </c>
      <c r="AF247" s="156">
        <f>COUNTIF(F246:Y248,"×")</f>
        <v>3</v>
      </c>
      <c r="AG247" s="157">
        <f>(IF((F246&gt;H246),1,0))+(IF((F247&gt;H247),1,0))+(IF((F248&gt;H248),1,0))+(IF((J246&gt;L246),1,0))+(IF((J247&gt;L247),1,0))+(IF((J248&gt;L248),1,0))+(IF((N246&gt;P246),1,0))+(IF((N247&gt;P247),1,0))+(IF((N248&gt;P248),1,0))+(IF((R246&gt;T246),1,0))+(IF((R247&gt;T247),1,0))+(IF((R248&gt;T248),1,0))+(IF((V246&gt;X246),1,0))+(IF((V247&gt;X247),1,0))+(IF((V248&gt;X248),1,0))</f>
        <v>2</v>
      </c>
      <c r="AH247" s="158">
        <f>(IF((F246&lt;H246),1,0))+(IF((F247&lt;H247),1,0))+(IF((F248&lt;H248),1,0))+(IF((J246&lt;L246),1,0))+(IF((J247&lt;L247),1,0))+(IF((J248&lt;L248),1,0))+(IF((N246&lt;P246),1,0))+(IF((N247&lt;P247),1,0))+(IF((N248&lt;P248),1,0))+(IF((R246&lt;T246),1,0))+(IF((R247&lt;T247),1,0))+(IF((R248&lt;T248),1,0))+(IF((V246&lt;X246),1,0))+(IF((V247&lt;X247),1,0))+(IF((V248&lt;X248),1,0))</f>
        <v>6</v>
      </c>
      <c r="AI247" s="161">
        <f>AG247-AH247</f>
        <v>-4</v>
      </c>
      <c r="AJ247" s="156">
        <f>SUM(F246:F248,J246:J248,N246:N248,R246:R248,V246:V248)</f>
        <v>82</v>
      </c>
      <c r="AK247" s="156">
        <f>SUM(H246:H248,L246:L248,P246:P248,T246:T248,X246:X248)</f>
        <v>150</v>
      </c>
      <c r="AL247" s="159">
        <f>AJ247-AK247</f>
        <v>-68</v>
      </c>
      <c r="AM247" s="145"/>
      <c r="AN247" s="101" t="s">
        <v>290</v>
      </c>
      <c r="AO247" s="102" t="s">
        <v>170</v>
      </c>
      <c r="AP247" s="11">
        <f>IF(AV244="","",AV244)</f>
        <v>21</v>
      </c>
      <c r="AQ247" s="2" t="str">
        <f t="shared" si="91"/>
        <v>-</v>
      </c>
      <c r="AR247" s="142">
        <f>IF(AT244="","",AT244)</f>
        <v>7</v>
      </c>
      <c r="AS247" s="387" t="str">
        <f>IF(AU244="","",AU244)</f>
        <v>-</v>
      </c>
      <c r="AT247" s="392"/>
      <c r="AU247" s="393"/>
      <c r="AV247" s="393"/>
      <c r="AW247" s="495"/>
      <c r="AX247" s="1">
        <v>21</v>
      </c>
      <c r="AY247" s="2" t="str">
        <f t="shared" si="88"/>
        <v>-</v>
      </c>
      <c r="AZ247" s="3">
        <v>7</v>
      </c>
      <c r="BA247" s="451"/>
      <c r="BB247" s="1">
        <v>21</v>
      </c>
      <c r="BC247" s="2" t="str">
        <f t="shared" si="89"/>
        <v>-</v>
      </c>
      <c r="BD247" s="3">
        <v>6</v>
      </c>
      <c r="BE247" s="384"/>
      <c r="BF247" s="375"/>
      <c r="BG247" s="376"/>
      <c r="BH247" s="376"/>
      <c r="BI247" s="377"/>
      <c r="BJ247" s="192"/>
      <c r="BK247" s="194">
        <f>COUNTIF(AP246:BE248,"○")</f>
        <v>3</v>
      </c>
      <c r="BL247" s="195">
        <f>COUNTIF(AP246:BE248,"×")</f>
        <v>0</v>
      </c>
      <c r="BM247" s="198">
        <f>(IF((AP246&gt;AR246),1,0))+(IF((AP247&gt;AR247),1,0))+(IF((AP248&gt;AR248),1,0))+(IF((AT246&gt;AV246),1,0))+(IF((AT247&gt;AV247),1,0))+(IF((AT248&gt;AV248),1,0))+(IF((AX246&gt;AZ246),1,0))+(IF((AX247&gt;AZ247),1,0))+(IF((AX248&gt;AZ248),1,0))+(IF((BB246&gt;BD246),1,0))+(IF((BB247&gt;BD247),1,0))+(IF((BB248&gt;BD248),1,0))</f>
        <v>6</v>
      </c>
      <c r="BN247" s="199">
        <f>(IF((AP246&lt;AR246),1,0))+(IF((AP247&lt;AR247),1,0))+(IF((AP248&lt;AR248),1,0))+(IF((AT246&lt;AV246),1,0))+(IF((AT247&lt;AV247),1,0))+(IF((AT248&lt;AV248),1,0))+(IF((AX246&lt;AZ246),1,0))+(IF((AX247&lt;AZ247),1,0))+(IF((AX248&lt;AZ248),1,0))+(IF((BB246&lt;BD246),1,0))+(IF((BB247&lt;BD247),1,0))+(IF((BB248&lt;BD248),1,0))</f>
        <v>0</v>
      </c>
      <c r="BO247" s="200">
        <f>BM247-BN247</f>
        <v>6</v>
      </c>
      <c r="BP247" s="195">
        <f>SUM(AP246:AP248,AT246:AT248,AX246:AX248,BB246:BB248)</f>
        <v>126</v>
      </c>
      <c r="BQ247" s="195">
        <f>SUM(AR246:AR248,AV246:AV248,AZ246:AZ248,BD246:BD248)</f>
        <v>45</v>
      </c>
      <c r="BR247" s="197">
        <f>BP247-BQ247</f>
        <v>81</v>
      </c>
    </row>
    <row r="248" spans="3:70" ht="13.05" customHeight="1" x14ac:dyDescent="0.15">
      <c r="C248" s="25"/>
      <c r="D248" s="106"/>
      <c r="E248" s="103" t="s">
        <v>87</v>
      </c>
      <c r="F248" s="175" t="str">
        <f>IF(L245="","",L245)</f>
        <v/>
      </c>
      <c r="G248" s="151" t="str">
        <f t="shared" si="90"/>
        <v/>
      </c>
      <c r="H248" s="176" t="str">
        <f>IF(J245="","",J245)</f>
        <v/>
      </c>
      <c r="I248" s="481" t="str">
        <f>IF(K245="","",K245)</f>
        <v/>
      </c>
      <c r="J248" s="489"/>
      <c r="K248" s="487"/>
      <c r="L248" s="487"/>
      <c r="M248" s="488"/>
      <c r="N248" s="162"/>
      <c r="O248" s="151" t="str">
        <f t="shared" si="85"/>
        <v/>
      </c>
      <c r="P248" s="163"/>
      <c r="Q248" s="456"/>
      <c r="R248" s="162"/>
      <c r="S248" s="164" t="str">
        <f t="shared" si="86"/>
        <v/>
      </c>
      <c r="T248" s="163"/>
      <c r="U248" s="456"/>
      <c r="V248" s="162"/>
      <c r="W248" s="164" t="str">
        <f t="shared" si="87"/>
        <v/>
      </c>
      <c r="X248" s="163"/>
      <c r="Y248" s="420"/>
      <c r="Z248" s="297">
        <f>AE247</f>
        <v>1</v>
      </c>
      <c r="AA248" s="298" t="s">
        <v>24</v>
      </c>
      <c r="AB248" s="298">
        <f>AF247</f>
        <v>3</v>
      </c>
      <c r="AC248" s="299" t="s">
        <v>21</v>
      </c>
      <c r="AD248" s="146"/>
      <c r="AE248" s="177"/>
      <c r="AF248" s="178"/>
      <c r="AG248" s="179"/>
      <c r="AH248" s="180"/>
      <c r="AI248" s="181"/>
      <c r="AJ248" s="178"/>
      <c r="AK248" s="178"/>
      <c r="AL248" s="181"/>
      <c r="AM248" s="25"/>
      <c r="AN248" s="106"/>
      <c r="AO248" s="103" t="s">
        <v>86</v>
      </c>
      <c r="AP248" s="12" t="str">
        <f>IF(AV245="","",AV245)</f>
        <v/>
      </c>
      <c r="AQ248" s="2" t="str">
        <f t="shared" si="91"/>
        <v/>
      </c>
      <c r="AR248" s="13" t="str">
        <f>IF(AT245="","",AT245)</f>
        <v/>
      </c>
      <c r="AS248" s="499" t="str">
        <f>IF(AU245="","",AU245)</f>
        <v/>
      </c>
      <c r="AT248" s="501"/>
      <c r="AU248" s="497"/>
      <c r="AV248" s="497"/>
      <c r="AW248" s="498"/>
      <c r="AX248" s="8"/>
      <c r="AY248" s="2" t="str">
        <f t="shared" si="88"/>
        <v/>
      </c>
      <c r="AZ248" s="9"/>
      <c r="BA248" s="452"/>
      <c r="BB248" s="8"/>
      <c r="BC248" s="10" t="str">
        <f t="shared" si="89"/>
        <v/>
      </c>
      <c r="BD248" s="9"/>
      <c r="BE248" s="385"/>
      <c r="BF248" s="26">
        <f>BK247</f>
        <v>3</v>
      </c>
      <c r="BG248" s="25" t="s">
        <v>24</v>
      </c>
      <c r="BH248" s="25">
        <f>BL247</f>
        <v>0</v>
      </c>
      <c r="BI248" s="322" t="s">
        <v>21</v>
      </c>
      <c r="BJ248" s="192"/>
      <c r="BK248" s="201"/>
      <c r="BL248" s="202"/>
      <c r="BM248" s="201"/>
      <c r="BN248" s="202"/>
      <c r="BO248" s="203"/>
      <c r="BP248" s="202"/>
      <c r="BQ248" s="202"/>
      <c r="BR248" s="203"/>
    </row>
    <row r="249" spans="3:70" ht="13.05" customHeight="1" x14ac:dyDescent="0.15">
      <c r="C249" s="54"/>
      <c r="D249" s="335" t="s">
        <v>328</v>
      </c>
      <c r="E249" s="336" t="s">
        <v>323</v>
      </c>
      <c r="F249" s="165">
        <f>IF(P243="","",P243)</f>
        <v>14</v>
      </c>
      <c r="G249" s="168" t="str">
        <f t="shared" si="90"/>
        <v>-</v>
      </c>
      <c r="H249" s="166">
        <f>IF(N243="","",N243)</f>
        <v>21</v>
      </c>
      <c r="I249" s="437" t="str">
        <f>IF(Q243="","",IF(Q243="○","×",IF(Q243="×","○")))</f>
        <v>×</v>
      </c>
      <c r="J249" s="182">
        <f>IF(P246="","",P246)</f>
        <v>10</v>
      </c>
      <c r="K249" s="151" t="str">
        <f t="shared" ref="K249:K257" si="92">IF(J249="","","-")</f>
        <v>-</v>
      </c>
      <c r="L249" s="166">
        <f>IF(N246="","",N246)</f>
        <v>21</v>
      </c>
      <c r="M249" s="437" t="str">
        <f>IF(Q246="","",IF(Q246="○","×",IF(Q246="×","○")))</f>
        <v>×</v>
      </c>
      <c r="N249" s="411"/>
      <c r="O249" s="412"/>
      <c r="P249" s="412"/>
      <c r="Q249" s="413"/>
      <c r="R249" s="150">
        <v>8</v>
      </c>
      <c r="S249" s="151" t="str">
        <f t="shared" si="86"/>
        <v>-</v>
      </c>
      <c r="T249" s="152">
        <v>21</v>
      </c>
      <c r="U249" s="455" t="str">
        <f>IF(R249&lt;&gt;"",IF(R249&gt;T249,IF(R250&gt;T250,"○",IF(R251&gt;T251,"○","×")),IF(R250&gt;T250,IF(R251&gt;T251,"○","×"),"×")),"")</f>
        <v>×</v>
      </c>
      <c r="V249" s="150">
        <v>9</v>
      </c>
      <c r="W249" s="151" t="str">
        <f t="shared" si="87"/>
        <v>-</v>
      </c>
      <c r="X249" s="152">
        <v>21</v>
      </c>
      <c r="Y249" s="457" t="str">
        <f>IF(V249&lt;&gt;"",IF(V249&gt;X249,IF(V250&gt;X250,"○",IF(V251&gt;X251,"○","×")),IF(V250&gt;X250,IF(V251&gt;X251,"○","×"),"×")),"")</f>
        <v>×</v>
      </c>
      <c r="Z249" s="372" t="s">
        <v>339</v>
      </c>
      <c r="AA249" s="373"/>
      <c r="AB249" s="373"/>
      <c r="AC249" s="374"/>
      <c r="AD249" s="146"/>
      <c r="AE249" s="155"/>
      <c r="AF249" s="156"/>
      <c r="AG249" s="157"/>
      <c r="AH249" s="158"/>
      <c r="AI249" s="159"/>
      <c r="AJ249" s="156"/>
      <c r="AK249" s="156"/>
      <c r="AL249" s="159"/>
      <c r="AM249" s="145"/>
      <c r="AN249" s="104" t="s">
        <v>291</v>
      </c>
      <c r="AO249" s="105" t="s">
        <v>155</v>
      </c>
      <c r="AP249" s="11">
        <f>IF(AZ243="","",AZ243)</f>
        <v>11</v>
      </c>
      <c r="AQ249" s="14" t="str">
        <f t="shared" si="91"/>
        <v>-</v>
      </c>
      <c r="AR249" s="142">
        <f>IF(AX243="","",AX243)</f>
        <v>21</v>
      </c>
      <c r="AS249" s="386" t="str">
        <f>IF(BA243="","",IF(BA243="○","×",IF(BA243="×","○")))</f>
        <v>×</v>
      </c>
      <c r="AT249" s="15">
        <f>IF(AZ246="","",AZ246)</f>
        <v>5</v>
      </c>
      <c r="AU249" s="2" t="str">
        <f t="shared" ref="AU249:AU250" si="93">IF(AT249="","","-")</f>
        <v>-</v>
      </c>
      <c r="AV249" s="142">
        <f>IF(AX246="","",AX246)</f>
        <v>21</v>
      </c>
      <c r="AW249" s="386" t="str">
        <f>IF(BA246="","",IF(BA246="○","×",IF(BA246="×","○")))</f>
        <v>×</v>
      </c>
      <c r="AX249" s="389"/>
      <c r="AY249" s="390"/>
      <c r="AZ249" s="390"/>
      <c r="BA249" s="500"/>
      <c r="BB249" s="1">
        <v>8</v>
      </c>
      <c r="BC249" s="2" t="str">
        <f t="shared" si="89"/>
        <v>-</v>
      </c>
      <c r="BD249" s="3">
        <v>21</v>
      </c>
      <c r="BE249" s="384" t="str">
        <f>IF(BB249&lt;&gt;"",IF(BB249&gt;BD249,IF(BB250&gt;BD250,"○",IF(BB251&gt;BD251,"○","×")),IF(BB250&gt;BD250,IF(BB251&gt;BD251,"○","×"),"×")),"")</f>
        <v>○</v>
      </c>
      <c r="BF249" s="372" t="s">
        <v>337</v>
      </c>
      <c r="BG249" s="373"/>
      <c r="BH249" s="373"/>
      <c r="BI249" s="374"/>
      <c r="BJ249" s="192"/>
      <c r="BK249" s="194"/>
      <c r="BL249" s="195"/>
      <c r="BM249" s="194"/>
      <c r="BN249" s="195"/>
      <c r="BO249" s="197"/>
      <c r="BP249" s="195"/>
      <c r="BQ249" s="195"/>
      <c r="BR249" s="197"/>
    </row>
    <row r="250" spans="3:70" ht="13.05" customHeight="1" x14ac:dyDescent="0.15">
      <c r="C250" s="54"/>
      <c r="D250" s="101" t="s">
        <v>281</v>
      </c>
      <c r="E250" s="102" t="s">
        <v>155</v>
      </c>
      <c r="F250" s="165">
        <f>IF(P244="","",P244)</f>
        <v>4</v>
      </c>
      <c r="G250" s="151" t="str">
        <f t="shared" si="90"/>
        <v>-</v>
      </c>
      <c r="H250" s="166">
        <f>IF(N244="","",N244)</f>
        <v>21</v>
      </c>
      <c r="I250" s="438" t="str">
        <f>IF(K247="","",K247)</f>
        <v/>
      </c>
      <c r="J250" s="182">
        <f>IF(P247="","",P247)</f>
        <v>14</v>
      </c>
      <c r="K250" s="151" t="str">
        <f t="shared" si="92"/>
        <v>-</v>
      </c>
      <c r="L250" s="166">
        <f>IF(N247="","",N247)</f>
        <v>21</v>
      </c>
      <c r="M250" s="438" t="str">
        <f>IF(O247="","",O247)</f>
        <v>-</v>
      </c>
      <c r="N250" s="414"/>
      <c r="O250" s="415"/>
      <c r="P250" s="415"/>
      <c r="Q250" s="416"/>
      <c r="R250" s="150">
        <v>11</v>
      </c>
      <c r="S250" s="151" t="str">
        <f t="shared" si="86"/>
        <v>-</v>
      </c>
      <c r="T250" s="152">
        <v>21</v>
      </c>
      <c r="U250" s="455"/>
      <c r="V250" s="150">
        <v>3</v>
      </c>
      <c r="W250" s="151" t="str">
        <f t="shared" si="87"/>
        <v>-</v>
      </c>
      <c r="X250" s="152">
        <v>21</v>
      </c>
      <c r="Y250" s="420"/>
      <c r="Z250" s="375"/>
      <c r="AA250" s="376"/>
      <c r="AB250" s="376"/>
      <c r="AC250" s="377"/>
      <c r="AD250" s="146"/>
      <c r="AE250" s="155">
        <f>COUNTIF(F249:Y251,"○")</f>
        <v>0</v>
      </c>
      <c r="AF250" s="156">
        <f>COUNTIF(F249:Y251,"×")</f>
        <v>4</v>
      </c>
      <c r="AG250" s="157">
        <f>(IF((F249&gt;H249),1,0))+(IF((F250&gt;H250),1,0))+(IF((F251&gt;H251),1,0))+(IF((J249&gt;L249),1,0))+(IF((J250&gt;L250),1,0))+(IF((J251&gt;L251),1,0))+(IF((N249&gt;P249),1,0))+(IF((N250&gt;P250),1,0))+(IF((N251&gt;P251),1,0))+(IF((R249&gt;T249),1,0))+(IF((R250&gt;T250),1,0))+(IF((R251&gt;T251),1,0))+(IF((V249&gt;X249),1,0))+(IF((V250&gt;X250),1,0))+(IF((V251&gt;X251),1,0))</f>
        <v>0</v>
      </c>
      <c r="AH250" s="158">
        <f>(IF((F249&lt;H249),1,0))+(IF((F250&lt;H250),1,0))+(IF((F251&lt;H251),1,0))+(IF((J249&lt;L249),1,0))+(IF((J250&lt;L250),1,0))+(IF((J251&lt;L251),1,0))+(IF((N249&lt;P249),1,0))+(IF((N250&lt;P250),1,0))+(IF((N251&lt;P251),1,0))+(IF((R249&lt;T249),1,0))+(IF((R250&lt;T250),1,0))+(IF((R251&lt;T251),1,0))+(IF((V249&lt;X249),1,0))+(IF((V250&lt;X250),1,0))+(IF((V251&lt;X251),1,0))</f>
        <v>8</v>
      </c>
      <c r="AI250" s="161">
        <f>AG250-AH250</f>
        <v>-8</v>
      </c>
      <c r="AJ250" s="156">
        <f>SUM(F249:F251,J249:J251,N249:N251,R249:R251,V249:V251)</f>
        <v>73</v>
      </c>
      <c r="AK250" s="156">
        <f>SUM(H249:H251,L249:L251,P249:P251,T249:T251,X249:X251)</f>
        <v>168</v>
      </c>
      <c r="AL250" s="159">
        <f>AJ250-AK250</f>
        <v>-95</v>
      </c>
      <c r="AM250" s="145"/>
      <c r="AN250" s="101" t="s">
        <v>292</v>
      </c>
      <c r="AO250" s="102" t="s">
        <v>155</v>
      </c>
      <c r="AP250" s="11">
        <f>IF(AZ244="","",AZ244)</f>
        <v>12</v>
      </c>
      <c r="AQ250" s="2" t="str">
        <f t="shared" si="91"/>
        <v>-</v>
      </c>
      <c r="AR250" s="142">
        <f>IF(AX244="","",AX244)</f>
        <v>21</v>
      </c>
      <c r="AS250" s="387" t="str">
        <f>IF(AU247="","",AU247)</f>
        <v/>
      </c>
      <c r="AT250" s="15">
        <f>IF(AZ247="","",AZ247)</f>
        <v>7</v>
      </c>
      <c r="AU250" s="2" t="str">
        <f t="shared" si="93"/>
        <v>-</v>
      </c>
      <c r="AV250" s="142">
        <f>IF(AX247="","",AX247)</f>
        <v>21</v>
      </c>
      <c r="AW250" s="387" t="str">
        <f>IF(AY247="","",AY247)</f>
        <v>-</v>
      </c>
      <c r="AX250" s="392"/>
      <c r="AY250" s="393"/>
      <c r="AZ250" s="393"/>
      <c r="BA250" s="495"/>
      <c r="BB250" s="1">
        <v>21</v>
      </c>
      <c r="BC250" s="2" t="str">
        <f t="shared" si="89"/>
        <v>-</v>
      </c>
      <c r="BD250" s="3">
        <v>16</v>
      </c>
      <c r="BE250" s="384"/>
      <c r="BF250" s="375"/>
      <c r="BG250" s="376"/>
      <c r="BH250" s="376"/>
      <c r="BI250" s="377"/>
      <c r="BJ250" s="192"/>
      <c r="BK250" s="194">
        <f>COUNTIF(AP249:BE251,"○")</f>
        <v>1</v>
      </c>
      <c r="BL250" s="195">
        <f>COUNTIF(AP249:BE251,"×")</f>
        <v>2</v>
      </c>
      <c r="BM250" s="198">
        <f>(IF((AP249&gt;AR249),1,0))+(IF((AP250&gt;AR250),1,0))+(IF((AP251&gt;AR251),1,0))+(IF((AT249&gt;AV249),1,0))+(IF((AT250&gt;AV250),1,0))+(IF((AT251&gt;AV251),1,0))+(IF((AX249&gt;AZ249),1,0))+(IF((AX250&gt;AZ250),1,0))+(IF((AX251&gt;AZ251),1,0))+(IF((BB249&gt;BD249),1,0))+(IF((BB250&gt;BD250),1,0))+(IF((BB251&gt;BD251),1,0))</f>
        <v>2</v>
      </c>
      <c r="BN250" s="199">
        <f>(IF((AP249&lt;AR249),1,0))+(IF((AP250&lt;AR250),1,0))+(IF((AP251&lt;AR251),1,0))+(IF((AT249&lt;AV249),1,0))+(IF((AT250&lt;AV250),1,0))+(IF((AT251&lt;AV251),1,0))+(IF((AX249&lt;AZ249),1,0))+(IF((AX250&lt;AZ250),1,0))+(IF((AX251&lt;AZ251),1,0))+(IF((BB249&lt;BD249),1,0))+(IF((BB250&lt;BD250),1,0))+(IF((BB251&lt;BD251),1,0))</f>
        <v>5</v>
      </c>
      <c r="BO250" s="200">
        <f>BM250-BN250</f>
        <v>-3</v>
      </c>
      <c r="BP250" s="195">
        <f>SUM(AP249:AP251,AT249:AT251,AX249:AX251,BB249:BB251)</f>
        <v>85</v>
      </c>
      <c r="BQ250" s="195">
        <f>SUM(AR249:AR251,AV249:AV251,AZ249:AZ251,BD249:BD251)</f>
        <v>140</v>
      </c>
      <c r="BR250" s="197">
        <f>BP250-BQ250</f>
        <v>-55</v>
      </c>
    </row>
    <row r="251" spans="3:70" ht="13.05" customHeight="1" x14ac:dyDescent="0.15">
      <c r="C251" s="25"/>
      <c r="D251" s="106"/>
      <c r="E251" s="103" t="s">
        <v>87</v>
      </c>
      <c r="F251" s="165" t="str">
        <f>IF(P245="","",P245)</f>
        <v/>
      </c>
      <c r="G251" s="151" t="str">
        <f t="shared" si="90"/>
        <v/>
      </c>
      <c r="H251" s="166" t="str">
        <f>IF(N245="","",N245)</f>
        <v/>
      </c>
      <c r="I251" s="438" t="str">
        <f>IF(K248="","",K248)</f>
        <v/>
      </c>
      <c r="J251" s="182" t="str">
        <f>IF(P248="","",P248)</f>
        <v/>
      </c>
      <c r="K251" s="151" t="str">
        <f t="shared" si="92"/>
        <v/>
      </c>
      <c r="L251" s="166" t="str">
        <f>IF(N248="","",N248)</f>
        <v/>
      </c>
      <c r="M251" s="438" t="str">
        <f>IF(O248="","",O248)</f>
        <v/>
      </c>
      <c r="N251" s="414"/>
      <c r="O251" s="415"/>
      <c r="P251" s="415"/>
      <c r="Q251" s="416"/>
      <c r="R251" s="150"/>
      <c r="S251" s="151" t="str">
        <f t="shared" si="86"/>
        <v/>
      </c>
      <c r="T251" s="152"/>
      <c r="U251" s="456"/>
      <c r="V251" s="150"/>
      <c r="W251" s="151" t="str">
        <f t="shared" si="87"/>
        <v/>
      </c>
      <c r="X251" s="152"/>
      <c r="Y251" s="421"/>
      <c r="Z251" s="297">
        <f>AE250</f>
        <v>0</v>
      </c>
      <c r="AA251" s="298" t="s">
        <v>24</v>
      </c>
      <c r="AB251" s="298">
        <f>AF250</f>
        <v>4</v>
      </c>
      <c r="AC251" s="299" t="s">
        <v>21</v>
      </c>
      <c r="AD251" s="146"/>
      <c r="AE251" s="155"/>
      <c r="AF251" s="156"/>
      <c r="AG251" s="157"/>
      <c r="AH251" s="158"/>
      <c r="AI251" s="159"/>
      <c r="AJ251" s="156"/>
      <c r="AK251" s="156"/>
      <c r="AL251" s="159"/>
      <c r="AM251" s="25"/>
      <c r="AN251" s="106"/>
      <c r="AO251" s="103" t="s">
        <v>87</v>
      </c>
      <c r="AP251" s="12" t="str">
        <f>IF(AZ245="","",AZ245)</f>
        <v/>
      </c>
      <c r="AQ251" s="10" t="str">
        <f t="shared" si="91"/>
        <v/>
      </c>
      <c r="AR251" s="13" t="str">
        <f>IF(AX245="","",AX245)</f>
        <v/>
      </c>
      <c r="AS251" s="499" t="str">
        <f>IF(AU248="","",AU248)</f>
        <v/>
      </c>
      <c r="AT251" s="16" t="str">
        <f>IF(AZ248="","",AZ248)</f>
        <v/>
      </c>
      <c r="AU251" s="2" t="str">
        <f>IF(AT251="","","-")</f>
        <v/>
      </c>
      <c r="AV251" s="13" t="str">
        <f>IF(AX248="","",AX248)</f>
        <v/>
      </c>
      <c r="AW251" s="499" t="str">
        <f>IF(AY248="","",AY248)</f>
        <v/>
      </c>
      <c r="AX251" s="501"/>
      <c r="AY251" s="497"/>
      <c r="AZ251" s="497"/>
      <c r="BA251" s="498"/>
      <c r="BB251" s="8">
        <v>21</v>
      </c>
      <c r="BC251" s="2" t="str">
        <f t="shared" si="89"/>
        <v>-</v>
      </c>
      <c r="BD251" s="9">
        <v>19</v>
      </c>
      <c r="BE251" s="385"/>
      <c r="BF251" s="26">
        <f>BK250</f>
        <v>1</v>
      </c>
      <c r="BG251" s="25" t="s">
        <v>24</v>
      </c>
      <c r="BH251" s="25">
        <f>BL250</f>
        <v>2</v>
      </c>
      <c r="BI251" s="322" t="s">
        <v>21</v>
      </c>
      <c r="BJ251" s="192"/>
      <c r="BK251" s="194"/>
      <c r="BL251" s="195"/>
      <c r="BM251" s="194"/>
      <c r="BN251" s="195"/>
      <c r="BO251" s="197"/>
      <c r="BP251" s="195"/>
      <c r="BQ251" s="195"/>
      <c r="BR251" s="197"/>
    </row>
    <row r="252" spans="3:70" ht="13.05" customHeight="1" x14ac:dyDescent="0.15">
      <c r="C252" s="54"/>
      <c r="D252" s="104" t="s">
        <v>282</v>
      </c>
      <c r="E252" s="107" t="s">
        <v>161</v>
      </c>
      <c r="F252" s="183">
        <f>IF(T243="","",T243)</f>
        <v>21</v>
      </c>
      <c r="G252" s="168" t="str">
        <f t="shared" si="90"/>
        <v>-</v>
      </c>
      <c r="H252" s="184">
        <f>IF(R243="","",R243)</f>
        <v>13</v>
      </c>
      <c r="I252" s="458" t="str">
        <f>IF(U243="","",IF(U243="○","×",IF(U243="×","○")))</f>
        <v>○</v>
      </c>
      <c r="J252" s="185">
        <f>IF(T246="","",T246)</f>
        <v>21</v>
      </c>
      <c r="K252" s="168" t="str">
        <f t="shared" si="92"/>
        <v>-</v>
      </c>
      <c r="L252" s="184">
        <f>IF(R246="","",R246)</f>
        <v>9</v>
      </c>
      <c r="M252" s="437" t="str">
        <f>IF(U246="","",IF(U246="○","×",IF(U246="×","○")))</f>
        <v>○</v>
      </c>
      <c r="N252" s="184">
        <f>IF(T249="","",T249)</f>
        <v>21</v>
      </c>
      <c r="O252" s="168" t="str">
        <f t="shared" ref="O252:O257" si="94">IF(N252="","","-")</f>
        <v>-</v>
      </c>
      <c r="P252" s="184">
        <f>IF(R249="","",R249)</f>
        <v>8</v>
      </c>
      <c r="Q252" s="437" t="str">
        <f>IF(U249="","",IF(U249="○","×",IF(U249="×","○")))</f>
        <v>○</v>
      </c>
      <c r="R252" s="411"/>
      <c r="S252" s="412"/>
      <c r="T252" s="412"/>
      <c r="U252" s="413"/>
      <c r="V252" s="167">
        <v>21</v>
      </c>
      <c r="W252" s="168" t="str">
        <f t="shared" si="87"/>
        <v>-</v>
      </c>
      <c r="X252" s="169">
        <v>14</v>
      </c>
      <c r="Y252" s="420" t="str">
        <f>IF(V252&lt;&gt;"",IF(V252&gt;X252,IF(V253&gt;X253,"○",IF(V254&gt;X254,"○","×")),IF(V253&gt;X253,IF(V254&gt;X254,"○","×"),"×")),"")</f>
        <v>○</v>
      </c>
      <c r="Z252" s="372" t="s">
        <v>335</v>
      </c>
      <c r="AA252" s="373"/>
      <c r="AB252" s="373"/>
      <c r="AC252" s="374"/>
      <c r="AD252" s="146"/>
      <c r="AE252" s="170"/>
      <c r="AF252" s="171"/>
      <c r="AG252" s="172"/>
      <c r="AH252" s="173"/>
      <c r="AI252" s="174"/>
      <c r="AJ252" s="171"/>
      <c r="AK252" s="171"/>
      <c r="AL252" s="174"/>
      <c r="AM252" s="145"/>
      <c r="AN252" s="101" t="s">
        <v>293</v>
      </c>
      <c r="AO252" s="105" t="s">
        <v>155</v>
      </c>
      <c r="AP252" s="11">
        <f>IF(BD243="","",BD243)</f>
        <v>10</v>
      </c>
      <c r="AQ252" s="2" t="str">
        <f t="shared" si="91"/>
        <v>-</v>
      </c>
      <c r="AR252" s="142">
        <f>IF(BB243="","",BB243)</f>
        <v>21</v>
      </c>
      <c r="AS252" s="386" t="str">
        <f>IF(BE243="","",IF(BE243="○","×",IF(BE243="×","○")))</f>
        <v>×</v>
      </c>
      <c r="AT252" s="15">
        <f>IF(BD246="","",BD246)</f>
        <v>13</v>
      </c>
      <c r="AU252" s="14" t="str">
        <f t="shared" ref="AU252:AU254" si="95">IF(AT252="","","-")</f>
        <v>-</v>
      </c>
      <c r="AV252" s="142">
        <f>IF(BB246="","",BB246)</f>
        <v>21</v>
      </c>
      <c r="AW252" s="386" t="str">
        <f>IF(BE246="","",IF(BE246="○","×",IF(BE246="×","○")))</f>
        <v>×</v>
      </c>
      <c r="AX252" s="17">
        <f>IF(BD249="","",BD249)</f>
        <v>21</v>
      </c>
      <c r="AY252" s="2" t="str">
        <f>IF(AX252="","","-")</f>
        <v>-</v>
      </c>
      <c r="AZ252" s="141">
        <f>IF(BB249="","",BB249)</f>
        <v>8</v>
      </c>
      <c r="BA252" s="386" t="str">
        <f>IF(BE249="","",IF(BE249="○","×",IF(BE249="×","○")))</f>
        <v>×</v>
      </c>
      <c r="BB252" s="389"/>
      <c r="BC252" s="390"/>
      <c r="BD252" s="390"/>
      <c r="BE252" s="391"/>
      <c r="BF252" s="372" t="s">
        <v>336</v>
      </c>
      <c r="BG252" s="373"/>
      <c r="BH252" s="373"/>
      <c r="BI252" s="374"/>
      <c r="BJ252" s="192"/>
      <c r="BK252" s="190"/>
      <c r="BL252" s="191"/>
      <c r="BM252" s="190"/>
      <c r="BN252" s="191"/>
      <c r="BO252" s="196"/>
      <c r="BP252" s="191"/>
      <c r="BQ252" s="191"/>
      <c r="BR252" s="196"/>
    </row>
    <row r="253" spans="3:70" ht="13.05" customHeight="1" x14ac:dyDescent="0.15">
      <c r="C253" s="54"/>
      <c r="D253" s="101" t="s">
        <v>283</v>
      </c>
      <c r="E253" s="108" t="s">
        <v>161</v>
      </c>
      <c r="F253" s="165">
        <f>IF(T244="","",T244)</f>
        <v>21</v>
      </c>
      <c r="G253" s="151" t="str">
        <f t="shared" si="90"/>
        <v>-</v>
      </c>
      <c r="H253" s="166">
        <f>IF(R244="","",R244)</f>
        <v>16</v>
      </c>
      <c r="I253" s="459" t="str">
        <f>IF(K250="","",K250)</f>
        <v>-</v>
      </c>
      <c r="J253" s="182">
        <f>IF(T247="","",T247)</f>
        <v>21</v>
      </c>
      <c r="K253" s="151" t="str">
        <f t="shared" si="92"/>
        <v>-</v>
      </c>
      <c r="L253" s="166">
        <f>IF(R247="","",R247)</f>
        <v>9</v>
      </c>
      <c r="M253" s="438" t="str">
        <f>IF(O250="","",O250)</f>
        <v/>
      </c>
      <c r="N253" s="166">
        <f>IF(T250="","",T250)</f>
        <v>21</v>
      </c>
      <c r="O253" s="151" t="str">
        <f t="shared" si="94"/>
        <v>-</v>
      </c>
      <c r="P253" s="166">
        <f>IF(R250="","",R250)</f>
        <v>11</v>
      </c>
      <c r="Q253" s="438" t="str">
        <f>IF(S250="","",S250)</f>
        <v>-</v>
      </c>
      <c r="R253" s="414"/>
      <c r="S253" s="415"/>
      <c r="T253" s="415"/>
      <c r="U253" s="416"/>
      <c r="V253" s="150">
        <v>21</v>
      </c>
      <c r="W253" s="151" t="str">
        <f t="shared" si="87"/>
        <v>-</v>
      </c>
      <c r="X253" s="152">
        <v>7</v>
      </c>
      <c r="Y253" s="420"/>
      <c r="Z253" s="375"/>
      <c r="AA253" s="376"/>
      <c r="AB253" s="376"/>
      <c r="AC253" s="377"/>
      <c r="AD253" s="146"/>
      <c r="AE253" s="155">
        <f>COUNTIF(F252:Y254,"○")</f>
        <v>4</v>
      </c>
      <c r="AF253" s="156">
        <f>COUNTIF(F252:Y254,"×")</f>
        <v>0</v>
      </c>
      <c r="AG253" s="157">
        <f>(IF((F252&gt;H252),1,0))+(IF((F253&gt;H253),1,0))+(IF((F254&gt;H254),1,0))+(IF((J252&gt;L252),1,0))+(IF((J253&gt;L253),1,0))+(IF((J254&gt;L254),1,0))+(IF((N252&gt;P252),1,0))+(IF((N253&gt;P253),1,0))+(IF((N254&gt;P254),1,0))+(IF((R252&gt;T252),1,0))+(IF((R253&gt;T253),1,0))+(IF((R254&gt;T254),1,0))+(IF((V252&gt;X252),1,0))+(IF((V253&gt;X253),1,0))+(IF((V254&gt;X254),1,0))</f>
        <v>8</v>
      </c>
      <c r="AH253" s="158">
        <f>(IF((F252&lt;H252),1,0))+(IF((F253&lt;H253),1,0))+(IF((F254&lt;H254),1,0))+(IF((J252&lt;L252),1,0))+(IF((J253&lt;L253),1,0))+(IF((J254&lt;L254),1,0))+(IF((N252&lt;P252),1,0))+(IF((N253&lt;P253),1,0))+(IF((N254&lt;P254),1,0))+(IF((R252&lt;T252),1,0))+(IF((R253&lt;T253),1,0))+(IF((R254&lt;T254),1,0))+(IF((V252&lt;X252),1,0))+(IF((V253&lt;X253),1,0))+(IF((V254&lt;X254),1,0))</f>
        <v>0</v>
      </c>
      <c r="AI253" s="161">
        <f>AG253-AH253</f>
        <v>8</v>
      </c>
      <c r="AJ253" s="156">
        <f>SUM(F252:F254,J252:J254,N252:N254,R252:R254,V252:V254)</f>
        <v>168</v>
      </c>
      <c r="AK253" s="156">
        <f>SUM(H252:H254,L252:L254,P252:P254,T252:T254,X252:X254)</f>
        <v>87</v>
      </c>
      <c r="AL253" s="159">
        <f>AJ253-AK253</f>
        <v>81</v>
      </c>
      <c r="AM253" s="145"/>
      <c r="AN253" s="101" t="s">
        <v>294</v>
      </c>
      <c r="AO253" s="102" t="s">
        <v>155</v>
      </c>
      <c r="AP253" s="11">
        <f>IF(BD244="","",BD244)</f>
        <v>14</v>
      </c>
      <c r="AQ253" s="2" t="str">
        <f t="shared" si="91"/>
        <v>-</v>
      </c>
      <c r="AR253" s="142">
        <f>IF(BB244="","",BB244)</f>
        <v>21</v>
      </c>
      <c r="AS253" s="387" t="str">
        <f>IF(AU250="","",AU250)</f>
        <v>-</v>
      </c>
      <c r="AT253" s="15">
        <f>IF(BD247="","",BD247)</f>
        <v>6</v>
      </c>
      <c r="AU253" s="2" t="str">
        <f t="shared" si="95"/>
        <v>-</v>
      </c>
      <c r="AV253" s="142">
        <f>IF(BB247="","",BB247)</f>
        <v>21</v>
      </c>
      <c r="AW253" s="387" t="str">
        <f>IF(AY250="","",AY250)</f>
        <v/>
      </c>
      <c r="AX253" s="15">
        <f>IF(BD250="","",BD250)</f>
        <v>16</v>
      </c>
      <c r="AY253" s="2" t="str">
        <f>IF(AX253="","","-")</f>
        <v>-</v>
      </c>
      <c r="AZ253" s="142">
        <f>IF(BB250="","",BB250)</f>
        <v>21</v>
      </c>
      <c r="BA253" s="387" t="str">
        <f>IF(BC250="","",BC250)</f>
        <v>-</v>
      </c>
      <c r="BB253" s="392"/>
      <c r="BC253" s="393"/>
      <c r="BD253" s="393"/>
      <c r="BE253" s="394"/>
      <c r="BF253" s="375"/>
      <c r="BG253" s="376"/>
      <c r="BH253" s="376"/>
      <c r="BI253" s="377"/>
      <c r="BJ253" s="192"/>
      <c r="BK253" s="194">
        <f>COUNTIF(AP252:BE254,"○")</f>
        <v>0</v>
      </c>
      <c r="BL253" s="195">
        <f>COUNTIF(AP252:BE254,"×")</f>
        <v>3</v>
      </c>
      <c r="BM253" s="198">
        <f>(IF((AP252&gt;AR252),1,0))+(IF((AP253&gt;AR253),1,0))+(IF((AP254&gt;AR254),1,0))+(IF((AT252&gt;AV252),1,0))+(IF((AT253&gt;AV253),1,0))+(IF((AT254&gt;AV254),1,0))+(IF((AX252&gt;AZ252),1,0))+(IF((AX253&gt;AZ253),1,0))+(IF((AX254&gt;AZ254),1,0))+(IF((BB252&gt;BD252),1,0))+(IF((BB253&gt;BD253),1,0))+(IF((BB254&gt;BD254),1,0))</f>
        <v>1</v>
      </c>
      <c r="BN253" s="199">
        <f>(IF((AP252&lt;AR252),1,0))+(IF((AP253&lt;AR253),1,0))+(IF((AP254&lt;AR254),1,0))+(IF((AT252&lt;AV252),1,0))+(IF((AT253&lt;AV253),1,0))+(IF((AT254&lt;AV254),1,0))+(IF((AX252&lt;AZ252),1,0))+(IF((AX253&lt;AZ253),1,0))+(IF((AX254&lt;AZ254),1,0))+(IF((BB252&lt;BD252),1,0))+(IF((BB253&lt;BD253),1,0))+(IF((BB254&lt;BD254),1,0))</f>
        <v>6</v>
      </c>
      <c r="BO253" s="200">
        <f>BM253-BN253</f>
        <v>-5</v>
      </c>
      <c r="BP253" s="195">
        <f>SUM(AP252:AP254,AT252:AT254,AX252:AX254,BB252:BB254)</f>
        <v>99</v>
      </c>
      <c r="BQ253" s="195">
        <f>SUM(AR252:AR254,AV252:AV254,AZ252:AZ254,BD252:BD254)</f>
        <v>134</v>
      </c>
      <c r="BR253" s="197">
        <f>BP253-BQ253</f>
        <v>-35</v>
      </c>
    </row>
    <row r="254" spans="3:70" ht="13.05" customHeight="1" thickBot="1" x14ac:dyDescent="0.2">
      <c r="C254" s="25"/>
      <c r="D254" s="106"/>
      <c r="E254" s="103" t="s">
        <v>96</v>
      </c>
      <c r="F254" s="165" t="str">
        <f>IF(T245="","",T245)</f>
        <v/>
      </c>
      <c r="G254" s="151" t="str">
        <f t="shared" si="90"/>
        <v/>
      </c>
      <c r="H254" s="166" t="str">
        <f>IF(R245="","",R245)</f>
        <v/>
      </c>
      <c r="I254" s="459" t="str">
        <f>IF(K251="","",K251)</f>
        <v/>
      </c>
      <c r="J254" s="182" t="str">
        <f>IF(T248="","",T248)</f>
        <v/>
      </c>
      <c r="K254" s="151" t="str">
        <f t="shared" si="92"/>
        <v/>
      </c>
      <c r="L254" s="166" t="str">
        <f>IF(R248="","",R248)</f>
        <v/>
      </c>
      <c r="M254" s="438" t="str">
        <f>IF(O251="","",O251)</f>
        <v/>
      </c>
      <c r="N254" s="166" t="str">
        <f>IF(T251="","",T251)</f>
        <v/>
      </c>
      <c r="O254" s="151" t="str">
        <f t="shared" si="94"/>
        <v/>
      </c>
      <c r="P254" s="166" t="str">
        <f>IF(R251="","",R251)</f>
        <v/>
      </c>
      <c r="Q254" s="438" t="str">
        <f>IF(S251="","",S251)</f>
        <v/>
      </c>
      <c r="R254" s="414"/>
      <c r="S254" s="415"/>
      <c r="T254" s="415"/>
      <c r="U254" s="416"/>
      <c r="V254" s="150"/>
      <c r="W254" s="151" t="str">
        <f t="shared" si="87"/>
        <v/>
      </c>
      <c r="X254" s="152"/>
      <c r="Y254" s="421"/>
      <c r="Z254" s="297">
        <f>AE253</f>
        <v>4</v>
      </c>
      <c r="AA254" s="298" t="s">
        <v>24</v>
      </c>
      <c r="AB254" s="298">
        <f>AF253</f>
        <v>0</v>
      </c>
      <c r="AC254" s="299" t="s">
        <v>21</v>
      </c>
      <c r="AD254" s="146"/>
      <c r="AE254" s="177"/>
      <c r="AF254" s="178"/>
      <c r="AG254" s="179"/>
      <c r="AH254" s="180"/>
      <c r="AI254" s="181"/>
      <c r="AJ254" s="178"/>
      <c r="AK254" s="178"/>
      <c r="AL254" s="181"/>
      <c r="AM254" s="25"/>
      <c r="AN254" s="109"/>
      <c r="AO254" s="111" t="s">
        <v>87</v>
      </c>
      <c r="AP254" s="18" t="str">
        <f>IF(BD245="","",BD245)</f>
        <v/>
      </c>
      <c r="AQ254" s="19" t="str">
        <f t="shared" si="91"/>
        <v/>
      </c>
      <c r="AR254" s="143" t="str">
        <f>IF(BB245="","",BB245)</f>
        <v/>
      </c>
      <c r="AS254" s="388" t="str">
        <f>IF(AU251="","",AU251)</f>
        <v/>
      </c>
      <c r="AT254" s="20" t="str">
        <f>IF(BD248="","",BD248)</f>
        <v/>
      </c>
      <c r="AU254" s="19" t="str">
        <f t="shared" si="95"/>
        <v/>
      </c>
      <c r="AV254" s="143" t="str">
        <f>IF(BB248="","",BB248)</f>
        <v/>
      </c>
      <c r="AW254" s="388" t="str">
        <f>IF(AY251="","",AY251)</f>
        <v/>
      </c>
      <c r="AX254" s="20">
        <f>IF(BD251="","",BD251)</f>
        <v>19</v>
      </c>
      <c r="AY254" s="19" t="str">
        <f>IF(AX254="","","-")</f>
        <v>-</v>
      </c>
      <c r="AZ254" s="143">
        <f>IF(BB251="","",BB251)</f>
        <v>21</v>
      </c>
      <c r="BA254" s="388" t="str">
        <f>IF(BC251="","",BC251)</f>
        <v>-</v>
      </c>
      <c r="BB254" s="395"/>
      <c r="BC254" s="396"/>
      <c r="BD254" s="396"/>
      <c r="BE254" s="397"/>
      <c r="BF254" s="323">
        <f>BK253</f>
        <v>0</v>
      </c>
      <c r="BG254" s="324" t="s">
        <v>24</v>
      </c>
      <c r="BH254" s="324">
        <f>BL253</f>
        <v>3</v>
      </c>
      <c r="BI254" s="325" t="s">
        <v>21</v>
      </c>
      <c r="BJ254" s="192"/>
      <c r="BK254" s="201"/>
      <c r="BL254" s="202"/>
      <c r="BM254" s="201"/>
      <c r="BN254" s="202"/>
      <c r="BO254" s="203"/>
      <c r="BP254" s="202"/>
      <c r="BQ254" s="202"/>
      <c r="BR254" s="203"/>
    </row>
    <row r="255" spans="3:70" ht="13.05" customHeight="1" x14ac:dyDescent="0.15">
      <c r="D255" s="104" t="s">
        <v>284</v>
      </c>
      <c r="E255" s="107" t="s">
        <v>285</v>
      </c>
      <c r="F255" s="183">
        <f>IF(X243="","",X243)</f>
        <v>18</v>
      </c>
      <c r="G255" s="168" t="str">
        <f t="shared" si="90"/>
        <v>-</v>
      </c>
      <c r="H255" s="184">
        <f>IF(V243="","",V243)</f>
        <v>21</v>
      </c>
      <c r="I255" s="458" t="str">
        <f>IF(Y243="","",IF(Y243="○","×",IF(Y243="×","○")))</f>
        <v>○</v>
      </c>
      <c r="J255" s="185">
        <f>IF(X246="","",X246)</f>
        <v>21</v>
      </c>
      <c r="K255" s="168" t="str">
        <f t="shared" si="92"/>
        <v>-</v>
      </c>
      <c r="L255" s="184">
        <f>IF(V246="","",V246)</f>
        <v>3</v>
      </c>
      <c r="M255" s="437" t="str">
        <f>IF(Y246="","",IF(Y246="○","×",IF(Y246="×","○")))</f>
        <v>○</v>
      </c>
      <c r="N255" s="184">
        <f>IF(X249="","",X249)</f>
        <v>21</v>
      </c>
      <c r="O255" s="168" t="str">
        <f t="shared" si="94"/>
        <v>-</v>
      </c>
      <c r="P255" s="184">
        <f>IF(V249="","",V249)</f>
        <v>9</v>
      </c>
      <c r="Q255" s="437" t="str">
        <f>IF(Y249="","",IF(Y249="○","×",IF(Y249="×","○")))</f>
        <v>○</v>
      </c>
      <c r="R255" s="185">
        <f>IF(X252="","",X252)</f>
        <v>14</v>
      </c>
      <c r="S255" s="168" t="str">
        <f>IF(R255="","","-")</f>
        <v>-</v>
      </c>
      <c r="T255" s="184">
        <f>IF(V252="","",V252)</f>
        <v>21</v>
      </c>
      <c r="U255" s="437" t="str">
        <f>IF(Y252="","",IF(Y252="○","×",IF(Y252="×","○")))</f>
        <v>×</v>
      </c>
      <c r="V255" s="411"/>
      <c r="W255" s="412"/>
      <c r="X255" s="412"/>
      <c r="Y255" s="413"/>
      <c r="Z255" s="372" t="s">
        <v>338</v>
      </c>
      <c r="AA255" s="373"/>
      <c r="AB255" s="373"/>
      <c r="AC255" s="374"/>
      <c r="AD255" s="146"/>
      <c r="AE255" s="155"/>
      <c r="AF255" s="156"/>
      <c r="AG255" s="157"/>
      <c r="AH255" s="158"/>
      <c r="AI255" s="159"/>
      <c r="AJ255" s="156"/>
      <c r="AK255" s="156"/>
      <c r="AL255" s="159"/>
      <c r="AM255" s="54"/>
    </row>
    <row r="256" spans="3:70" ht="13.05" customHeight="1" x14ac:dyDescent="0.15">
      <c r="D256" s="101" t="s">
        <v>286</v>
      </c>
      <c r="E256" s="102" t="s">
        <v>285</v>
      </c>
      <c r="F256" s="165">
        <f>IF(X244="","",X244)</f>
        <v>21</v>
      </c>
      <c r="G256" s="151" t="str">
        <f t="shared" si="90"/>
        <v>-</v>
      </c>
      <c r="H256" s="166">
        <f>IF(V244="","",V244)</f>
        <v>13</v>
      </c>
      <c r="I256" s="459" t="str">
        <f>IF(K247="","",K247)</f>
        <v/>
      </c>
      <c r="J256" s="182">
        <f>IF(X247="","",X247)</f>
        <v>21</v>
      </c>
      <c r="K256" s="151" t="str">
        <f t="shared" si="92"/>
        <v>-</v>
      </c>
      <c r="L256" s="166">
        <f>IF(V247="","",V247)</f>
        <v>11</v>
      </c>
      <c r="M256" s="438" t="str">
        <f>IF(O253="","",O253)</f>
        <v>-</v>
      </c>
      <c r="N256" s="166">
        <f>IF(X250="","",X250)</f>
        <v>21</v>
      </c>
      <c r="O256" s="151" t="str">
        <f t="shared" si="94"/>
        <v>-</v>
      </c>
      <c r="P256" s="166">
        <f>IF(V250="","",V250)</f>
        <v>3</v>
      </c>
      <c r="Q256" s="438" t="str">
        <f>IF(S253="","",S253)</f>
        <v/>
      </c>
      <c r="R256" s="182">
        <f>IF(X253="","",X253)</f>
        <v>7</v>
      </c>
      <c r="S256" s="151" t="str">
        <f>IF(R256="","","-")</f>
        <v>-</v>
      </c>
      <c r="T256" s="166">
        <f>IF(V253="","",V253)</f>
        <v>21</v>
      </c>
      <c r="U256" s="438" t="str">
        <f>IF(W253="","",W253)</f>
        <v>-</v>
      </c>
      <c r="V256" s="414"/>
      <c r="W256" s="415"/>
      <c r="X256" s="415"/>
      <c r="Y256" s="416"/>
      <c r="Z256" s="375"/>
      <c r="AA256" s="376"/>
      <c r="AB256" s="376"/>
      <c r="AC256" s="377"/>
      <c r="AD256" s="146"/>
      <c r="AE256" s="155">
        <f>COUNTIF(F255:Y257,"○")</f>
        <v>3</v>
      </c>
      <c r="AF256" s="156">
        <f>COUNTIF(F255:Y257,"×")</f>
        <v>1</v>
      </c>
      <c r="AG256" s="157">
        <f>(IF((F255&gt;H255),1,0))+(IF((F256&gt;H256),1,0))+(IF((F257&gt;H257),1,0))+(IF((J255&gt;L255),1,0))+(IF((J256&gt;L256),1,0))+(IF((J257&gt;L257),1,0))+(IF((N255&gt;P255),1,0))+(IF((N256&gt;P256),1,0))+(IF((N257&gt;P257),1,0))+(IF((R255&gt;T255),1,0))+(IF((R256&gt;T256),1,0))+(IF((R257&gt;T257),1,0))+(IF((V255&gt;X255),1,0))+(IF((V256&gt;X256),1,0))+(IF((V257&gt;X257),1,0))</f>
        <v>6</v>
      </c>
      <c r="AH256" s="158">
        <f>(IF((F255&lt;H255),1,0))+(IF((F256&lt;H256),1,0))+(IF((F257&lt;H257),1,0))+(IF((J255&lt;L255),1,0))+(IF((J256&lt;L256),1,0))+(IF((J257&lt;L257),1,0))+(IF((N255&lt;P255),1,0))+(IF((N256&lt;P256),1,0))+(IF((N257&lt;P257),1,0))+(IF((R255&lt;T255),1,0))+(IF((R256&lt;T256),1,0))+(IF((R257&lt;T257),1,0))+(IF((V255&lt;X255),1,0))+(IF((V256&lt;X256),1,0))+(IF((V257&lt;X257),1,0))</f>
        <v>3</v>
      </c>
      <c r="AI256" s="161">
        <f>AG256-AH256</f>
        <v>3</v>
      </c>
      <c r="AJ256" s="156">
        <f>SUM(F255:F257,J255:J257,N255:N257,R255:R257,V255:V257)</f>
        <v>165</v>
      </c>
      <c r="AK256" s="156">
        <f>SUM(H255:H257,L255:L257,P255:P257,T255:T257,X255:X257)</f>
        <v>120</v>
      </c>
      <c r="AL256" s="159">
        <f>AJ256-AK256</f>
        <v>45</v>
      </c>
      <c r="AM256" s="54"/>
    </row>
    <row r="257" spans="3:86" ht="13.05" customHeight="1" thickBot="1" x14ac:dyDescent="0.2">
      <c r="D257" s="109"/>
      <c r="E257" s="137" t="s">
        <v>86</v>
      </c>
      <c r="F257" s="186">
        <f>IF(X245="","",X245)</f>
        <v>21</v>
      </c>
      <c r="G257" s="187" t="str">
        <f t="shared" si="90"/>
        <v>-</v>
      </c>
      <c r="H257" s="188">
        <f>IF(V245="","",V245)</f>
        <v>18</v>
      </c>
      <c r="I257" s="463" t="str">
        <f>IF(K248="","",K248)</f>
        <v/>
      </c>
      <c r="J257" s="189" t="str">
        <f>IF(X248="","",X248)</f>
        <v/>
      </c>
      <c r="K257" s="187" t="str">
        <f t="shared" si="92"/>
        <v/>
      </c>
      <c r="L257" s="188" t="str">
        <f>IF(V248="","",V248)</f>
        <v/>
      </c>
      <c r="M257" s="439" t="str">
        <f>IF(O254="","",O254)</f>
        <v/>
      </c>
      <c r="N257" s="188" t="str">
        <f>IF(X251="","",X251)</f>
        <v/>
      </c>
      <c r="O257" s="187" t="str">
        <f t="shared" si="94"/>
        <v/>
      </c>
      <c r="P257" s="188" t="str">
        <f>IF(V251="","",V251)</f>
        <v/>
      </c>
      <c r="Q257" s="439" t="str">
        <f>IF(S254="","",S254)</f>
        <v/>
      </c>
      <c r="R257" s="189" t="str">
        <f>IF(X254="","",X254)</f>
        <v/>
      </c>
      <c r="S257" s="187" t="str">
        <f>IF(R257="","","-")</f>
        <v/>
      </c>
      <c r="T257" s="188" t="str">
        <f>IF(V254="","",V254)</f>
        <v/>
      </c>
      <c r="U257" s="439" t="str">
        <f>IF(W254="","",W254)</f>
        <v/>
      </c>
      <c r="V257" s="417"/>
      <c r="W257" s="418"/>
      <c r="X257" s="418"/>
      <c r="Y257" s="419"/>
      <c r="Z257" s="300">
        <f>AE256</f>
        <v>3</v>
      </c>
      <c r="AA257" s="301" t="s">
        <v>24</v>
      </c>
      <c r="AB257" s="301">
        <f>AF256</f>
        <v>1</v>
      </c>
      <c r="AC257" s="302" t="s">
        <v>21</v>
      </c>
      <c r="AD257" s="146"/>
      <c r="AE257" s="177"/>
      <c r="AF257" s="178"/>
      <c r="AG257" s="179"/>
      <c r="AH257" s="180"/>
      <c r="AI257" s="181"/>
      <c r="AJ257" s="178"/>
      <c r="AK257" s="178"/>
      <c r="AL257" s="181"/>
      <c r="AM257" s="25"/>
    </row>
    <row r="258" spans="3:86" ht="12" customHeight="1" x14ac:dyDescent="0.2">
      <c r="D258" s="52"/>
      <c r="E258" s="39"/>
      <c r="F258" s="35"/>
      <c r="G258" s="36"/>
      <c r="H258" s="35"/>
      <c r="I258" s="35"/>
      <c r="J258" s="35"/>
      <c r="K258" s="36"/>
      <c r="L258" s="35"/>
      <c r="M258" s="35"/>
      <c r="N258" s="35"/>
      <c r="O258" s="36"/>
      <c r="P258" s="35"/>
      <c r="Q258" s="35"/>
      <c r="R258" s="35"/>
      <c r="S258" s="35"/>
      <c r="T258" s="35"/>
      <c r="U258" s="35"/>
      <c r="V258" s="25"/>
      <c r="W258" s="25"/>
      <c r="X258" s="25"/>
      <c r="Y258" s="25"/>
      <c r="AN258" s="52"/>
      <c r="AO258" s="39"/>
      <c r="AP258" s="35"/>
      <c r="AQ258" s="36"/>
      <c r="AR258" s="35"/>
      <c r="AS258" s="35"/>
      <c r="AT258" s="35"/>
      <c r="AU258" s="36"/>
      <c r="AV258" s="35"/>
      <c r="AW258" s="35"/>
      <c r="AX258" s="35"/>
      <c r="AY258" s="36"/>
      <c r="AZ258" s="35"/>
      <c r="BA258" s="35"/>
      <c r="BB258" s="35"/>
      <c r="BC258" s="35"/>
      <c r="BD258" s="35"/>
      <c r="BE258" s="35"/>
      <c r="BF258" s="25"/>
      <c r="BG258" s="25"/>
      <c r="BH258" s="25"/>
      <c r="BI258" s="25"/>
    </row>
    <row r="259" spans="3:86" ht="12" customHeight="1" thickBot="1" x14ac:dyDescent="0.25">
      <c r="C259" s="24"/>
      <c r="D259" s="52"/>
      <c r="E259" s="39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50"/>
      <c r="W259" s="50"/>
      <c r="X259" s="50"/>
      <c r="Y259" s="50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52"/>
      <c r="AO259" s="39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50"/>
      <c r="BG259" s="50"/>
      <c r="BH259" s="50"/>
      <c r="BI259" s="50"/>
      <c r="BJ259" s="25"/>
      <c r="BK259" s="25"/>
      <c r="BL259" s="25"/>
      <c r="BM259" s="25"/>
    </row>
    <row r="260" spans="3:86" ht="12" customHeight="1" x14ac:dyDescent="0.2">
      <c r="C260" s="57"/>
      <c r="D260" s="73"/>
      <c r="E260" s="74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6"/>
      <c r="W260" s="76"/>
      <c r="X260" s="76"/>
      <c r="Y260" s="76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73"/>
      <c r="AO260" s="74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6"/>
      <c r="BG260" s="76"/>
      <c r="BH260" s="76"/>
      <c r="BI260" s="76"/>
      <c r="BJ260" s="25"/>
      <c r="BK260" s="25"/>
      <c r="BL260" s="25"/>
      <c r="BM260" s="25"/>
    </row>
    <row r="261" spans="3:86" ht="30" x14ac:dyDescent="0.2">
      <c r="C261" s="24"/>
      <c r="D261" s="453" t="s">
        <v>307</v>
      </c>
      <c r="E261" s="453"/>
      <c r="F261" s="453"/>
      <c r="G261" s="453"/>
      <c r="H261" s="453"/>
      <c r="I261" s="453"/>
      <c r="J261" s="453"/>
      <c r="K261" s="453"/>
      <c r="L261" s="453"/>
      <c r="M261" s="453"/>
      <c r="N261" s="453"/>
      <c r="O261" s="453"/>
      <c r="P261" s="453"/>
      <c r="Q261" s="453"/>
      <c r="R261" s="128"/>
      <c r="S261" s="128"/>
      <c r="T261" s="128"/>
      <c r="U261" s="128"/>
      <c r="V261" s="71" t="s">
        <v>13</v>
      </c>
      <c r="W261" s="128"/>
      <c r="X261" s="128"/>
      <c r="Y261" s="128"/>
      <c r="Z261" s="24"/>
      <c r="AA261" s="24"/>
      <c r="AB261" s="24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25"/>
      <c r="BA261" s="25"/>
      <c r="BB261" s="24"/>
      <c r="BC261" s="24"/>
      <c r="BD261" s="24"/>
      <c r="BE261" s="24"/>
      <c r="BF261" s="24"/>
      <c r="BG261" s="24"/>
      <c r="BH261" s="24"/>
      <c r="BI261" s="24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</row>
    <row r="262" spans="3:86" ht="5.0999999999999996" customHeight="1" thickBot="1" x14ac:dyDescent="0.25">
      <c r="C262" s="24"/>
      <c r="E262" s="40"/>
      <c r="F262" s="43"/>
      <c r="G262" s="43"/>
      <c r="H262" s="43"/>
      <c r="I262" s="43"/>
      <c r="J262" s="43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22"/>
      <c r="V262" s="22"/>
      <c r="W262" s="22"/>
      <c r="X262" s="22"/>
      <c r="Y262" s="22"/>
      <c r="Z262" s="41"/>
      <c r="AA262" s="40"/>
      <c r="AB262" s="40"/>
      <c r="AC262" s="40"/>
      <c r="AD262" s="40"/>
      <c r="AE262" s="40"/>
      <c r="AF262" s="40"/>
      <c r="AG262" s="40"/>
      <c r="AH262" s="40"/>
      <c r="AI262" s="40"/>
      <c r="AY262" s="24"/>
      <c r="AZ262" s="24"/>
      <c r="BA262" s="25"/>
      <c r="BB262" s="25"/>
      <c r="BC262" s="24"/>
      <c r="BD262" s="24"/>
      <c r="BE262" s="24"/>
      <c r="BF262" s="24"/>
      <c r="BG262" s="24"/>
      <c r="BH262" s="24"/>
      <c r="BI262" s="24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</row>
    <row r="263" spans="3:86" ht="12.9" customHeight="1" x14ac:dyDescent="0.15">
      <c r="D263" s="504" t="s">
        <v>12</v>
      </c>
      <c r="E263" s="505"/>
      <c r="F263" s="446" t="str">
        <f>D265</f>
        <v>眞鍋頼斗</v>
      </c>
      <c r="G263" s="447"/>
      <c r="H263" s="447"/>
      <c r="I263" s="448"/>
      <c r="J263" s="449" t="str">
        <f>D268</f>
        <v>鈴木緋夏</v>
      </c>
      <c r="K263" s="447"/>
      <c r="L263" s="447"/>
      <c r="M263" s="448"/>
      <c r="N263" s="449" t="str">
        <f>D271</f>
        <v>内田琴羽</v>
      </c>
      <c r="O263" s="447"/>
      <c r="P263" s="447"/>
      <c r="Q263" s="448"/>
      <c r="R263" s="449" t="str">
        <f>D274</f>
        <v>安岡虹音</v>
      </c>
      <c r="S263" s="447"/>
      <c r="T263" s="447"/>
      <c r="U263" s="490"/>
      <c r="V263" s="378" t="s">
        <v>15</v>
      </c>
      <c r="W263" s="379"/>
      <c r="X263" s="379"/>
      <c r="Y263" s="380"/>
      <c r="Z263" s="193"/>
      <c r="AA263" s="401" t="s">
        <v>17</v>
      </c>
      <c r="AB263" s="402"/>
      <c r="AC263" s="401" t="s">
        <v>18</v>
      </c>
      <c r="AD263" s="403"/>
      <c r="AE263" s="402"/>
      <c r="AF263" s="404" t="s">
        <v>19</v>
      </c>
      <c r="AG263" s="405"/>
      <c r="AH263" s="406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</row>
    <row r="264" spans="3:86" ht="12.9" customHeight="1" thickBot="1" x14ac:dyDescent="0.2">
      <c r="D264" s="506"/>
      <c r="E264" s="507"/>
      <c r="F264" s="440" t="str">
        <f>D266</f>
        <v>大石修伍</v>
      </c>
      <c r="G264" s="370"/>
      <c r="H264" s="370"/>
      <c r="I264" s="371"/>
      <c r="J264" s="369" t="str">
        <f>D269</f>
        <v>續木友葵</v>
      </c>
      <c r="K264" s="370"/>
      <c r="L264" s="370"/>
      <c r="M264" s="371"/>
      <c r="N264" s="369" t="str">
        <f>D272</f>
        <v>鈴木莉彩</v>
      </c>
      <c r="O264" s="370"/>
      <c r="P264" s="370"/>
      <c r="Q264" s="371"/>
      <c r="R264" s="369" t="str">
        <f>D275</f>
        <v>松尾海里</v>
      </c>
      <c r="S264" s="370"/>
      <c r="T264" s="370"/>
      <c r="U264" s="441"/>
      <c r="V264" s="407" t="s">
        <v>16</v>
      </c>
      <c r="W264" s="408"/>
      <c r="X264" s="408"/>
      <c r="Y264" s="409"/>
      <c r="Z264" s="193"/>
      <c r="AA264" s="147" t="s">
        <v>20</v>
      </c>
      <c r="AB264" s="148" t="s">
        <v>21</v>
      </c>
      <c r="AC264" s="147" t="s">
        <v>14</v>
      </c>
      <c r="AD264" s="148" t="s">
        <v>22</v>
      </c>
      <c r="AE264" s="149" t="s">
        <v>23</v>
      </c>
      <c r="AF264" s="148" t="s">
        <v>14</v>
      </c>
      <c r="AG264" s="148" t="s">
        <v>22</v>
      </c>
      <c r="AH264" s="149" t="s">
        <v>23</v>
      </c>
      <c r="AN264" s="128"/>
      <c r="AO264" s="128"/>
      <c r="AP264" s="128"/>
      <c r="AQ264" s="128"/>
      <c r="AR264" s="128"/>
      <c r="AS264" s="128"/>
      <c r="AT264" s="128"/>
      <c r="AU264" s="128"/>
      <c r="AV264" s="128"/>
      <c r="AW264" s="128"/>
    </row>
    <row r="265" spans="3:86" ht="13.05" customHeight="1" x14ac:dyDescent="0.15">
      <c r="D265" s="120" t="s">
        <v>296</v>
      </c>
      <c r="E265" s="121" t="s">
        <v>143</v>
      </c>
      <c r="F265" s="491"/>
      <c r="G265" s="492"/>
      <c r="H265" s="492"/>
      <c r="I265" s="493"/>
      <c r="J265" s="1">
        <v>21</v>
      </c>
      <c r="K265" s="2" t="str">
        <f>IF(J265="","","-")</f>
        <v>-</v>
      </c>
      <c r="L265" s="3">
        <v>7</v>
      </c>
      <c r="M265" s="450" t="str">
        <f>IF(J265&lt;&gt;"",IF(J265&gt;L265,IF(J266&gt;L266,"○",IF(J267&gt;L267,"○","×")),IF(J266&gt;L266,IF(J267&gt;L267,"○","×"),"×")),"")</f>
        <v>○</v>
      </c>
      <c r="N265" s="1">
        <v>25</v>
      </c>
      <c r="O265" s="4" t="str">
        <f t="shared" ref="O265:O270" si="96">IF(N265="","","-")</f>
        <v>-</v>
      </c>
      <c r="P265" s="5">
        <v>27</v>
      </c>
      <c r="Q265" s="450" t="str">
        <f>IF(N265&lt;&gt;"",IF(N265&gt;P265,IF(N266&gt;P266,"○",IF(N267&gt;P267,"○","×")),IF(N266&gt;P266,IF(N267&gt;P267,"○","×"),"×")),"")</f>
        <v>○</v>
      </c>
      <c r="R265" s="6">
        <v>21</v>
      </c>
      <c r="S265" s="4" t="str">
        <f t="shared" ref="S265:S273" si="97">IF(R265="","","-")</f>
        <v>-</v>
      </c>
      <c r="T265" s="3">
        <v>8</v>
      </c>
      <c r="U265" s="398" t="str">
        <f>IF(R265&lt;&gt;"",IF(R265&gt;T265,IF(R266&gt;T266,"○",IF(R267&gt;T267,"○","×")),IF(R266&gt;T266,IF(R267&gt;T267,"○","×"),"×")),"")</f>
        <v>○</v>
      </c>
      <c r="V265" s="381" t="s">
        <v>335</v>
      </c>
      <c r="W265" s="382"/>
      <c r="X265" s="382"/>
      <c r="Y265" s="383"/>
      <c r="Z265" s="192"/>
      <c r="AA265" s="194"/>
      <c r="AB265" s="195"/>
      <c r="AC265" s="190"/>
      <c r="AD265" s="191"/>
      <c r="AE265" s="196"/>
      <c r="AF265" s="195"/>
      <c r="AG265" s="195"/>
      <c r="AH265" s="197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</row>
    <row r="266" spans="3:86" ht="13.05" customHeight="1" x14ac:dyDescent="0.15">
      <c r="D266" s="79" t="s">
        <v>297</v>
      </c>
      <c r="E266" s="78" t="s">
        <v>143</v>
      </c>
      <c r="F266" s="494"/>
      <c r="G266" s="393"/>
      <c r="H266" s="393"/>
      <c r="I266" s="495"/>
      <c r="J266" s="1">
        <v>21</v>
      </c>
      <c r="K266" s="2" t="str">
        <f>IF(J266="","","-")</f>
        <v>-</v>
      </c>
      <c r="L266" s="7">
        <v>8</v>
      </c>
      <c r="M266" s="451"/>
      <c r="N266" s="1">
        <v>21</v>
      </c>
      <c r="O266" s="2" t="str">
        <f t="shared" si="96"/>
        <v>-</v>
      </c>
      <c r="P266" s="3">
        <v>14</v>
      </c>
      <c r="Q266" s="451"/>
      <c r="R266" s="1">
        <v>21</v>
      </c>
      <c r="S266" s="2" t="str">
        <f t="shared" si="97"/>
        <v>-</v>
      </c>
      <c r="T266" s="3">
        <v>7</v>
      </c>
      <c r="U266" s="384"/>
      <c r="V266" s="375"/>
      <c r="W266" s="376"/>
      <c r="X266" s="376"/>
      <c r="Y266" s="377"/>
      <c r="Z266" s="192"/>
      <c r="AA266" s="194">
        <f>COUNTIF(F265:U267,"○")</f>
        <v>3</v>
      </c>
      <c r="AB266" s="195">
        <f>COUNTIF(F265:U267,"×")</f>
        <v>0</v>
      </c>
      <c r="AC266" s="198">
        <f>(IF((F265&gt;H265),1,0))+(IF((F266&gt;H266),1,0))+(IF((F267&gt;H267),1,0))+(IF((J265&gt;L265),1,0))+(IF((J266&gt;L266),1,0))+(IF((J267&gt;L267),1,0))+(IF((N265&gt;P265),1,0))+(IF((N266&gt;P266),1,0))+(IF((N267&gt;P267),1,0))+(IF((R265&gt;T265),1,0))+(IF((R266&gt;T266),1,0))+(IF((R267&gt;T267),1,0))</f>
        <v>6</v>
      </c>
      <c r="AD266" s="199">
        <f>(IF((F265&lt;H265),1,0))+(IF((F266&lt;H266),1,0))+(IF((F267&lt;H267),1,0))+(IF((J265&lt;L265),1,0))+(IF((J266&lt;L266),1,0))+(IF((J267&lt;L267),1,0))+(IF((N265&lt;P265),1,0))+(IF((N266&lt;P266),1,0))+(IF((N267&lt;P267),1,0))+(IF((R265&lt;T265),1,0))+(IF((R266&lt;T266),1,0))+(IF((R267&lt;T267),1,0))</f>
        <v>1</v>
      </c>
      <c r="AE266" s="200">
        <f>AC266-AD266</f>
        <v>5</v>
      </c>
      <c r="AF266" s="195">
        <f>SUM(F265:F267,J265:J267,N265:N267,R265:R267)</f>
        <v>151</v>
      </c>
      <c r="AG266" s="195">
        <f>SUM(H265:H267,L265:L267,P265:P267,T265:T267)</f>
        <v>75</v>
      </c>
      <c r="AH266" s="197">
        <f>AF266-AG266</f>
        <v>76</v>
      </c>
      <c r="AN266" s="77"/>
      <c r="AO266" s="77"/>
      <c r="AP266" s="77"/>
      <c r="AQ266" s="77"/>
      <c r="AR266" s="77"/>
      <c r="AS266" s="77"/>
      <c r="AT266" s="77"/>
      <c r="AU266" s="77"/>
      <c r="AV266" s="77"/>
      <c r="AW266" s="72"/>
    </row>
    <row r="267" spans="3:86" ht="13.05" customHeight="1" x14ac:dyDescent="0.15">
      <c r="D267" s="79"/>
      <c r="E267" s="80" t="s">
        <v>87</v>
      </c>
      <c r="F267" s="496"/>
      <c r="G267" s="497"/>
      <c r="H267" s="497"/>
      <c r="I267" s="498"/>
      <c r="J267" s="8"/>
      <c r="K267" s="2" t="str">
        <f>IF(J267="","","-")</f>
        <v/>
      </c>
      <c r="L267" s="9"/>
      <c r="M267" s="452"/>
      <c r="N267" s="8">
        <v>21</v>
      </c>
      <c r="O267" s="10" t="str">
        <f t="shared" si="96"/>
        <v>-</v>
      </c>
      <c r="P267" s="9">
        <v>4</v>
      </c>
      <c r="Q267" s="451"/>
      <c r="R267" s="8"/>
      <c r="S267" s="10" t="str">
        <f t="shared" si="97"/>
        <v/>
      </c>
      <c r="T267" s="9"/>
      <c r="U267" s="384"/>
      <c r="V267" s="26">
        <f>AA266</f>
        <v>3</v>
      </c>
      <c r="W267" s="25" t="s">
        <v>24</v>
      </c>
      <c r="X267" s="25">
        <f>AB266</f>
        <v>0</v>
      </c>
      <c r="Y267" s="322" t="s">
        <v>21</v>
      </c>
      <c r="Z267" s="192"/>
      <c r="AA267" s="194"/>
      <c r="AB267" s="195"/>
      <c r="AC267" s="194"/>
      <c r="AD267" s="195"/>
      <c r="AE267" s="197"/>
      <c r="AF267" s="195"/>
      <c r="AG267" s="195"/>
      <c r="AH267" s="197"/>
      <c r="AN267" s="77"/>
      <c r="AO267" s="77"/>
      <c r="AP267" s="77"/>
      <c r="AQ267" s="77"/>
      <c r="AR267" s="77"/>
      <c r="AS267" s="77"/>
      <c r="AT267" s="77"/>
      <c r="AU267" s="77"/>
      <c r="AV267" s="77"/>
      <c r="AW267" s="77"/>
    </row>
    <row r="268" spans="3:86" ht="13.05" customHeight="1" x14ac:dyDescent="0.15">
      <c r="D268" s="81" t="s">
        <v>298</v>
      </c>
      <c r="E268" s="82" t="s">
        <v>155</v>
      </c>
      <c r="F268" s="11">
        <f>IF(L265="","",L265)</f>
        <v>7</v>
      </c>
      <c r="G268" s="2" t="str">
        <f t="shared" ref="G268:G276" si="98">IF(F268="","","-")</f>
        <v>-</v>
      </c>
      <c r="H268" s="142">
        <f>IF(J265="","",J265)</f>
        <v>21</v>
      </c>
      <c r="I268" s="386" t="str">
        <f>IF(M265="","",IF(M265="○","×",IF(M265="×","○")))</f>
        <v>×</v>
      </c>
      <c r="J268" s="389"/>
      <c r="K268" s="390"/>
      <c r="L268" s="390"/>
      <c r="M268" s="500"/>
      <c r="N268" s="1">
        <v>16</v>
      </c>
      <c r="O268" s="2" t="str">
        <f t="shared" si="96"/>
        <v>-</v>
      </c>
      <c r="P268" s="3">
        <v>21</v>
      </c>
      <c r="Q268" s="464" t="str">
        <f>IF(N268&lt;&gt;"",IF(N268&gt;P268,IF(N269&gt;P269,"○",IF(N270&gt;P270,"○","×")),IF(N269&gt;P269,IF(N270&gt;P270,"○","×"),"×")),"")</f>
        <v>×</v>
      </c>
      <c r="R268" s="1">
        <v>21</v>
      </c>
      <c r="S268" s="2" t="str">
        <f t="shared" si="97"/>
        <v>-</v>
      </c>
      <c r="T268" s="3">
        <v>18</v>
      </c>
      <c r="U268" s="410" t="str">
        <f>IF(R268&lt;&gt;"",IF(R268&gt;T268,IF(R269&gt;T269,"○",IF(R270&gt;T270,"○","×")),IF(R269&gt;T269,IF(R270&gt;T270,"○","×"),"×")),"")</f>
        <v>○</v>
      </c>
      <c r="V268" s="372" t="s">
        <v>337</v>
      </c>
      <c r="W268" s="373"/>
      <c r="X268" s="373"/>
      <c r="Y268" s="374"/>
      <c r="Z268" s="192"/>
      <c r="AA268" s="190"/>
      <c r="AB268" s="191"/>
      <c r="AC268" s="190"/>
      <c r="AD268" s="191"/>
      <c r="AE268" s="196"/>
      <c r="AF268" s="191"/>
      <c r="AG268" s="191"/>
      <c r="AH268" s="196"/>
      <c r="AN268" s="29"/>
      <c r="AO268" s="29"/>
      <c r="AP268" s="29"/>
      <c r="AQ268" s="29"/>
      <c r="AR268" s="29"/>
      <c r="AS268" s="29"/>
      <c r="AT268" s="29"/>
      <c r="AU268" s="77"/>
      <c r="AV268" s="77"/>
      <c r="AW268" s="77"/>
    </row>
    <row r="269" spans="3:86" ht="13.05" customHeight="1" x14ac:dyDescent="0.15">
      <c r="D269" s="79" t="s">
        <v>299</v>
      </c>
      <c r="E269" s="122" t="s">
        <v>155</v>
      </c>
      <c r="F269" s="11">
        <f>IF(L266="","",L266)</f>
        <v>8</v>
      </c>
      <c r="G269" s="2" t="str">
        <f t="shared" si="98"/>
        <v>-</v>
      </c>
      <c r="H269" s="142">
        <f>IF(J266="","",J266)</f>
        <v>21</v>
      </c>
      <c r="I269" s="387" t="str">
        <f>IF(K266="","",K266)</f>
        <v>-</v>
      </c>
      <c r="J269" s="392"/>
      <c r="K269" s="393"/>
      <c r="L269" s="393"/>
      <c r="M269" s="495"/>
      <c r="N269" s="1">
        <v>11</v>
      </c>
      <c r="O269" s="2" t="str">
        <f t="shared" si="96"/>
        <v>-</v>
      </c>
      <c r="P269" s="3">
        <v>21</v>
      </c>
      <c r="Q269" s="451"/>
      <c r="R269" s="1">
        <v>21</v>
      </c>
      <c r="S269" s="2" t="str">
        <f t="shared" si="97"/>
        <v>-</v>
      </c>
      <c r="T269" s="3">
        <v>17</v>
      </c>
      <c r="U269" s="384"/>
      <c r="V269" s="375"/>
      <c r="W269" s="376"/>
      <c r="X269" s="376"/>
      <c r="Y269" s="377"/>
      <c r="Z269" s="192"/>
      <c r="AA269" s="194">
        <f>COUNTIF(F268:U270,"○")</f>
        <v>1</v>
      </c>
      <c r="AB269" s="195">
        <f>COUNTIF(F268:U270,"×")</f>
        <v>2</v>
      </c>
      <c r="AC269" s="198">
        <f>(IF((F268&gt;H268),1,0))+(IF((F269&gt;H269),1,0))+(IF((F270&gt;H270),1,0))+(IF((J268&gt;L268),1,0))+(IF((J269&gt;L269),1,0))+(IF((J270&gt;L270),1,0))+(IF((N268&gt;P268),1,0))+(IF((N269&gt;P269),1,0))+(IF((N270&gt;P270),1,0))+(IF((R268&gt;T268),1,0))+(IF((R269&gt;T269),1,0))+(IF((R270&gt;T270),1,0))</f>
        <v>2</v>
      </c>
      <c r="AD269" s="199">
        <f>(IF((F268&lt;H268),1,0))+(IF((F269&lt;H269),1,0))+(IF((F270&lt;H270),1,0))+(IF((J268&lt;L268),1,0))+(IF((J269&lt;L269),1,0))+(IF((J270&lt;L270),1,0))+(IF((N268&lt;P268),1,0))+(IF((N269&lt;P269),1,0))+(IF((N270&lt;P270),1,0))+(IF((R268&lt;T268),1,0))+(IF((R269&lt;T269),1,0))+(IF((R270&lt;T270),1,0))</f>
        <v>4</v>
      </c>
      <c r="AE269" s="200">
        <f>AC269-AD269</f>
        <v>-2</v>
      </c>
      <c r="AF269" s="195">
        <f>SUM(F268:F270,J268:J270,N268:N270,R268:R270)</f>
        <v>84</v>
      </c>
      <c r="AG269" s="195">
        <f>SUM(H268:H270,L268:L270,P268:P270,T268:T270)</f>
        <v>119</v>
      </c>
      <c r="AH269" s="197">
        <f>AF269-AG269</f>
        <v>-35</v>
      </c>
      <c r="AN269" s="49" t="s">
        <v>47</v>
      </c>
      <c r="AO269" s="48"/>
      <c r="AV269" s="47"/>
      <c r="AW269" s="72"/>
    </row>
    <row r="270" spans="3:86" ht="13.05" customHeight="1" x14ac:dyDescent="0.15">
      <c r="D270" s="83"/>
      <c r="E270" s="123" t="s">
        <v>87</v>
      </c>
      <c r="F270" s="12" t="str">
        <f>IF(L267="","",L267)</f>
        <v/>
      </c>
      <c r="G270" s="2" t="str">
        <f t="shared" si="98"/>
        <v/>
      </c>
      <c r="H270" s="13" t="str">
        <f>IF(J267="","",J267)</f>
        <v/>
      </c>
      <c r="I270" s="499" t="str">
        <f>IF(K267="","",K267)</f>
        <v/>
      </c>
      <c r="J270" s="501"/>
      <c r="K270" s="497"/>
      <c r="L270" s="497"/>
      <c r="M270" s="498"/>
      <c r="N270" s="8"/>
      <c r="O270" s="2" t="str">
        <f t="shared" si="96"/>
        <v/>
      </c>
      <c r="P270" s="9"/>
      <c r="Q270" s="452"/>
      <c r="R270" s="8"/>
      <c r="S270" s="10" t="str">
        <f t="shared" si="97"/>
        <v/>
      </c>
      <c r="T270" s="9"/>
      <c r="U270" s="385"/>
      <c r="V270" s="26">
        <f>AA269</f>
        <v>1</v>
      </c>
      <c r="W270" s="25" t="s">
        <v>24</v>
      </c>
      <c r="X270" s="25">
        <f>AB269</f>
        <v>2</v>
      </c>
      <c r="Y270" s="322" t="s">
        <v>21</v>
      </c>
      <c r="Z270" s="192"/>
      <c r="AA270" s="201"/>
      <c r="AB270" s="202"/>
      <c r="AC270" s="201"/>
      <c r="AD270" s="202"/>
      <c r="AE270" s="203"/>
      <c r="AF270" s="202"/>
      <c r="AG270" s="202"/>
      <c r="AH270" s="203"/>
      <c r="AN270" s="332" t="s">
        <v>296</v>
      </c>
      <c r="AO270" s="327" t="s">
        <v>143</v>
      </c>
      <c r="AP270" s="274"/>
      <c r="AQ270" s="72"/>
      <c r="BD270" s="24"/>
      <c r="BE270" s="24"/>
      <c r="BF270" s="24"/>
      <c r="BG270" s="24"/>
      <c r="BH270" s="24"/>
      <c r="BI270" s="24"/>
      <c r="CC270" s="21"/>
      <c r="CD270" s="21"/>
      <c r="CE270" s="21"/>
      <c r="CF270" s="21"/>
      <c r="CG270" s="21"/>
      <c r="CH270" s="21"/>
    </row>
    <row r="271" spans="3:86" ht="13.05" customHeight="1" x14ac:dyDescent="0.15">
      <c r="D271" s="81" t="s">
        <v>300</v>
      </c>
      <c r="E271" s="82" t="s">
        <v>143</v>
      </c>
      <c r="F271" s="11">
        <f>IF(P265="","",P265)</f>
        <v>27</v>
      </c>
      <c r="G271" s="14" t="str">
        <f t="shared" si="98"/>
        <v>-</v>
      </c>
      <c r="H271" s="142">
        <f>IF(N265="","",N265)</f>
        <v>25</v>
      </c>
      <c r="I271" s="386" t="str">
        <f>IF(Q265="","",IF(Q265="○","×",IF(Q265="×","○")))</f>
        <v>×</v>
      </c>
      <c r="J271" s="15">
        <f>IF(P268="","",P268)</f>
        <v>21</v>
      </c>
      <c r="K271" s="2" t="str">
        <f t="shared" ref="K271:K272" si="99">IF(J271="","","-")</f>
        <v>-</v>
      </c>
      <c r="L271" s="142">
        <f>IF(N268="","",N268)</f>
        <v>16</v>
      </c>
      <c r="M271" s="386" t="str">
        <f>IF(Q268="","",IF(Q268="○","×",IF(Q268="×","○")))</f>
        <v>○</v>
      </c>
      <c r="N271" s="389"/>
      <c r="O271" s="390"/>
      <c r="P271" s="390"/>
      <c r="Q271" s="500"/>
      <c r="R271" s="1">
        <v>21</v>
      </c>
      <c r="S271" s="2" t="str">
        <f t="shared" si="97"/>
        <v>-</v>
      </c>
      <c r="T271" s="3">
        <v>8</v>
      </c>
      <c r="U271" s="384" t="str">
        <f>IF(R271&lt;&gt;"",IF(R271&gt;T271,IF(R272&gt;T272,"○",IF(R273&gt;T273,"○","×")),IF(R272&gt;T272,IF(R273&gt;T273,"○","×"),"×")),"")</f>
        <v>○</v>
      </c>
      <c r="V271" s="372" t="s">
        <v>338</v>
      </c>
      <c r="W271" s="373"/>
      <c r="X271" s="373"/>
      <c r="Y271" s="374"/>
      <c r="Z271" s="192"/>
      <c r="AA271" s="194"/>
      <c r="AB271" s="195"/>
      <c r="AC271" s="194"/>
      <c r="AD271" s="195"/>
      <c r="AE271" s="197"/>
      <c r="AF271" s="195"/>
      <c r="AG271" s="195"/>
      <c r="AH271" s="197"/>
      <c r="AN271" s="333" t="s">
        <v>297</v>
      </c>
      <c r="AO271" s="329" t="s">
        <v>143</v>
      </c>
      <c r="AP271" s="275"/>
      <c r="AQ271" s="72"/>
      <c r="BD271" s="24"/>
      <c r="BE271" s="24"/>
      <c r="BF271" s="24"/>
      <c r="BG271" s="24"/>
      <c r="BH271" s="24"/>
      <c r="BI271" s="24"/>
      <c r="CC271" s="21"/>
      <c r="CD271" s="21"/>
      <c r="CE271" s="21"/>
      <c r="CF271" s="21"/>
      <c r="CG271" s="21"/>
      <c r="CH271" s="21"/>
    </row>
    <row r="272" spans="3:86" ht="13.05" customHeight="1" x14ac:dyDescent="0.15">
      <c r="D272" s="79" t="s">
        <v>301</v>
      </c>
      <c r="E272" s="122" t="s">
        <v>143</v>
      </c>
      <c r="F272" s="11">
        <f>IF(P266="","",P266)</f>
        <v>14</v>
      </c>
      <c r="G272" s="2" t="str">
        <f t="shared" si="98"/>
        <v>-</v>
      </c>
      <c r="H272" s="142">
        <f>IF(N266="","",N266)</f>
        <v>21</v>
      </c>
      <c r="I272" s="387" t="str">
        <f>IF(K269="","",K269)</f>
        <v/>
      </c>
      <c r="J272" s="15">
        <f>IF(P269="","",P269)</f>
        <v>21</v>
      </c>
      <c r="K272" s="2" t="str">
        <f t="shared" si="99"/>
        <v>-</v>
      </c>
      <c r="L272" s="142">
        <f>IF(N269="","",N269)</f>
        <v>11</v>
      </c>
      <c r="M272" s="387" t="str">
        <f>IF(O269="","",O269)</f>
        <v>-</v>
      </c>
      <c r="N272" s="392"/>
      <c r="O272" s="393"/>
      <c r="P272" s="393"/>
      <c r="Q272" s="495"/>
      <c r="R272" s="1">
        <v>21</v>
      </c>
      <c r="S272" s="2" t="str">
        <f t="shared" si="97"/>
        <v>-</v>
      </c>
      <c r="T272" s="3">
        <v>8</v>
      </c>
      <c r="U272" s="384"/>
      <c r="V272" s="375"/>
      <c r="W272" s="376"/>
      <c r="X272" s="376"/>
      <c r="Y272" s="377"/>
      <c r="Z272" s="192"/>
      <c r="AA272" s="194">
        <f>COUNTIF(F271:U273,"○")</f>
        <v>2</v>
      </c>
      <c r="AB272" s="195">
        <f>COUNTIF(F271:U273,"×")</f>
        <v>1</v>
      </c>
      <c r="AC272" s="198">
        <f>(IF((F271&gt;H271),1,0))+(IF((F272&gt;H272),1,0))+(IF((F273&gt;H273),1,0))+(IF((J271&gt;L271),1,0))+(IF((J272&gt;L272),1,0))+(IF((J273&gt;L273),1,0))+(IF((N271&gt;P271),1,0))+(IF((N272&gt;P272),1,0))+(IF((N273&gt;P273),1,0))+(IF((R271&gt;T271),1,0))+(IF((R272&gt;T272),1,0))+(IF((R273&gt;T273),1,0))</f>
        <v>5</v>
      </c>
      <c r="AD272" s="199">
        <f>(IF((F271&lt;H271),1,0))+(IF((F272&lt;H272),1,0))+(IF((F273&lt;H273),1,0))+(IF((J271&lt;L271),1,0))+(IF((J272&lt;L272),1,0))+(IF((J273&lt;L273),1,0))+(IF((N271&lt;P271),1,0))+(IF((N272&lt;P272),1,0))+(IF((N273&lt;P273),1,0))+(IF((R271&lt;T271),1,0))+(IF((R272&lt;T272),1,0))+(IF((R273&lt;T273),1,0))</f>
        <v>2</v>
      </c>
      <c r="AE272" s="200">
        <f>AC272-AD272</f>
        <v>3</v>
      </c>
      <c r="AF272" s="195">
        <f>SUM(F271:F273,J271:J273,N271:N273,R271:R273)</f>
        <v>129</v>
      </c>
      <c r="AG272" s="195">
        <f>SUM(H271:H273,L271:L273,P271:P273,T271:T273)</f>
        <v>110</v>
      </c>
      <c r="AH272" s="197">
        <f>AF272-AG272</f>
        <v>19</v>
      </c>
      <c r="AN272" s="66"/>
      <c r="AO272" s="66"/>
      <c r="AP272" s="66"/>
      <c r="AQ272" s="72"/>
      <c r="BD272" s="24"/>
      <c r="BE272" s="24"/>
      <c r="BF272" s="24"/>
      <c r="BG272" s="24"/>
      <c r="BH272" s="24"/>
      <c r="BI272" s="24"/>
      <c r="CC272" s="21"/>
      <c r="CD272" s="21"/>
      <c r="CE272" s="21"/>
      <c r="CF272" s="21"/>
      <c r="CG272" s="21"/>
      <c r="CH272" s="21"/>
    </row>
    <row r="273" spans="1:86" ht="13.05" customHeight="1" x14ac:dyDescent="0.2">
      <c r="D273" s="83"/>
      <c r="E273" s="123" t="s">
        <v>87</v>
      </c>
      <c r="F273" s="12">
        <f>IF(P267="","",P267)</f>
        <v>4</v>
      </c>
      <c r="G273" s="10" t="str">
        <f t="shared" si="98"/>
        <v>-</v>
      </c>
      <c r="H273" s="13">
        <f>IF(N267="","",N267)</f>
        <v>21</v>
      </c>
      <c r="I273" s="499" t="str">
        <f>IF(K270="","",K270)</f>
        <v/>
      </c>
      <c r="J273" s="16" t="str">
        <f>IF(P270="","",P270)</f>
        <v/>
      </c>
      <c r="K273" s="2" t="str">
        <f>IF(J273="","","-")</f>
        <v/>
      </c>
      <c r="L273" s="13" t="str">
        <f>IF(N270="","",N270)</f>
        <v/>
      </c>
      <c r="M273" s="499" t="str">
        <f>IF(O270="","",O270)</f>
        <v/>
      </c>
      <c r="N273" s="501"/>
      <c r="O273" s="497"/>
      <c r="P273" s="497"/>
      <c r="Q273" s="498"/>
      <c r="R273" s="8"/>
      <c r="S273" s="2" t="str">
        <f t="shared" si="97"/>
        <v/>
      </c>
      <c r="T273" s="9"/>
      <c r="U273" s="385"/>
      <c r="V273" s="26">
        <f>AA272</f>
        <v>2</v>
      </c>
      <c r="W273" s="25" t="s">
        <v>24</v>
      </c>
      <c r="X273" s="25">
        <f>AB272</f>
        <v>1</v>
      </c>
      <c r="Y273" s="322" t="s">
        <v>21</v>
      </c>
      <c r="Z273" s="192"/>
      <c r="AA273" s="194"/>
      <c r="AB273" s="195"/>
      <c r="AC273" s="194"/>
      <c r="AD273" s="195"/>
      <c r="AE273" s="197"/>
      <c r="AF273" s="195"/>
      <c r="AG273" s="195"/>
      <c r="AH273" s="197"/>
      <c r="AN273" s="65" t="s">
        <v>295</v>
      </c>
      <c r="AO273" s="65"/>
      <c r="AP273" s="65"/>
      <c r="AQ273" s="72"/>
      <c r="BD273" s="24"/>
      <c r="BE273" s="24"/>
      <c r="BF273" s="24"/>
      <c r="BG273" s="24"/>
      <c r="BH273" s="24"/>
      <c r="BI273" s="24"/>
      <c r="CC273" s="21"/>
      <c r="CD273" s="21"/>
      <c r="CE273" s="21"/>
      <c r="CF273" s="21"/>
      <c r="CG273" s="21"/>
      <c r="CH273" s="21"/>
    </row>
    <row r="274" spans="1:86" ht="13.05" customHeight="1" x14ac:dyDescent="0.15">
      <c r="D274" s="79" t="s">
        <v>302</v>
      </c>
      <c r="E274" s="82" t="s">
        <v>155</v>
      </c>
      <c r="F274" s="11">
        <f>IF(T265="","",T265)</f>
        <v>8</v>
      </c>
      <c r="G274" s="2" t="str">
        <f t="shared" si="98"/>
        <v>-</v>
      </c>
      <c r="H274" s="142">
        <f>IF(R265="","",R265)</f>
        <v>21</v>
      </c>
      <c r="I274" s="386" t="str">
        <f>IF(U265="","",IF(U265="○","×",IF(U265="×","○")))</f>
        <v>×</v>
      </c>
      <c r="J274" s="15">
        <f>IF(T268="","",T268)</f>
        <v>18</v>
      </c>
      <c r="K274" s="14" t="str">
        <f t="shared" ref="K274:K276" si="100">IF(J274="","","-")</f>
        <v>-</v>
      </c>
      <c r="L274" s="142">
        <f>IF(R268="","",R268)</f>
        <v>21</v>
      </c>
      <c r="M274" s="386" t="str">
        <f>IF(U268="","",IF(U268="○","×",IF(U268="×","○")))</f>
        <v>×</v>
      </c>
      <c r="N274" s="17">
        <f>IF(T271="","",T271)</f>
        <v>8</v>
      </c>
      <c r="O274" s="2" t="str">
        <f>IF(N274="","","-")</f>
        <v>-</v>
      </c>
      <c r="P274" s="141">
        <f>IF(R271="","",R271)</f>
        <v>21</v>
      </c>
      <c r="Q274" s="386" t="str">
        <f>IF(U271="","",IF(U271="○","×",IF(U271="×","○")))</f>
        <v>×</v>
      </c>
      <c r="R274" s="389"/>
      <c r="S274" s="390"/>
      <c r="T274" s="390"/>
      <c r="U274" s="391"/>
      <c r="V274" s="372" t="s">
        <v>336</v>
      </c>
      <c r="W274" s="373"/>
      <c r="X274" s="373"/>
      <c r="Y274" s="374"/>
      <c r="Z274" s="192"/>
      <c r="AA274" s="190"/>
      <c r="AB274" s="191"/>
      <c r="AC274" s="190"/>
      <c r="AD274" s="191"/>
      <c r="AE274" s="196"/>
      <c r="AF274" s="191"/>
      <c r="AG274" s="191"/>
      <c r="AH274" s="196"/>
      <c r="AN274" s="334" t="s">
        <v>300</v>
      </c>
      <c r="AO274" s="331" t="s">
        <v>143</v>
      </c>
      <c r="AP274" s="276"/>
      <c r="AQ274" s="72"/>
      <c r="BD274" s="24"/>
      <c r="BE274" s="24"/>
      <c r="BF274" s="24"/>
      <c r="BG274" s="24"/>
      <c r="BH274" s="24"/>
      <c r="BI274" s="24"/>
      <c r="CC274" s="21"/>
      <c r="CD274" s="21"/>
      <c r="CE274" s="21"/>
      <c r="CF274" s="21"/>
      <c r="CG274" s="21"/>
      <c r="CH274" s="21"/>
    </row>
    <row r="275" spans="1:86" ht="13.05" customHeight="1" x14ac:dyDescent="0.15">
      <c r="D275" s="79" t="s">
        <v>303</v>
      </c>
      <c r="E275" s="122" t="s">
        <v>155</v>
      </c>
      <c r="F275" s="11">
        <f>IF(T266="","",T266)</f>
        <v>7</v>
      </c>
      <c r="G275" s="2" t="str">
        <f t="shared" si="98"/>
        <v>-</v>
      </c>
      <c r="H275" s="142">
        <f>IF(R266="","",R266)</f>
        <v>21</v>
      </c>
      <c r="I275" s="387" t="str">
        <f>IF(K272="","",K272)</f>
        <v>-</v>
      </c>
      <c r="J275" s="15">
        <f>IF(T269="","",T269)</f>
        <v>17</v>
      </c>
      <c r="K275" s="2" t="str">
        <f t="shared" si="100"/>
        <v>-</v>
      </c>
      <c r="L275" s="142">
        <f>IF(R269="","",R269)</f>
        <v>21</v>
      </c>
      <c r="M275" s="387" t="str">
        <f>IF(O272="","",O272)</f>
        <v/>
      </c>
      <c r="N275" s="15">
        <f>IF(T272="","",T272)</f>
        <v>8</v>
      </c>
      <c r="O275" s="2" t="str">
        <f>IF(N275="","","-")</f>
        <v>-</v>
      </c>
      <c r="P275" s="142">
        <f>IF(R272="","",R272)</f>
        <v>21</v>
      </c>
      <c r="Q275" s="387" t="str">
        <f>IF(S272="","",S272)</f>
        <v>-</v>
      </c>
      <c r="R275" s="392"/>
      <c r="S275" s="393"/>
      <c r="T275" s="393"/>
      <c r="U275" s="394"/>
      <c r="V275" s="375"/>
      <c r="W275" s="376"/>
      <c r="X275" s="376"/>
      <c r="Y275" s="377"/>
      <c r="Z275" s="192"/>
      <c r="AA275" s="194">
        <f>COUNTIF(F274:U276,"○")</f>
        <v>0</v>
      </c>
      <c r="AB275" s="195">
        <f>COUNTIF(F274:U276,"×")</f>
        <v>3</v>
      </c>
      <c r="AC275" s="198">
        <f>(IF((F274&gt;H274),1,0))+(IF((F275&gt;H275),1,0))+(IF((F276&gt;H276),1,0))+(IF((J274&gt;L274),1,0))+(IF((J275&gt;L275),1,0))+(IF((J276&gt;L276),1,0))+(IF((N274&gt;P274),1,0))+(IF((N275&gt;P275),1,0))+(IF((N276&gt;P276),1,0))+(IF((R274&gt;T274),1,0))+(IF((R275&gt;T275),1,0))+(IF((R276&gt;T276),1,0))</f>
        <v>0</v>
      </c>
      <c r="AD275" s="199">
        <f>(IF((F274&lt;H274),1,0))+(IF((F275&lt;H275),1,0))+(IF((F276&lt;H276),1,0))+(IF((J274&lt;L274),1,0))+(IF((J275&lt;L275),1,0))+(IF((J276&lt;L276),1,0))+(IF((N274&lt;P274),1,0))+(IF((N275&lt;P275),1,0))+(IF((N276&lt;P276),1,0))+(IF((R274&lt;T274),1,0))+(IF((R275&lt;T275),1,0))+(IF((R276&lt;T276),1,0))</f>
        <v>6</v>
      </c>
      <c r="AE275" s="200">
        <f>AC275-AD275</f>
        <v>-6</v>
      </c>
      <c r="AF275" s="195">
        <f>SUM(F274:F276,J274:J276,N274:N276,R274:R276)</f>
        <v>66</v>
      </c>
      <c r="AG275" s="195">
        <f>SUM(H274:H276,L274:L276,P274:P276,T274:T276)</f>
        <v>126</v>
      </c>
      <c r="AH275" s="197">
        <f>AF275-AG275</f>
        <v>-60</v>
      </c>
      <c r="AN275" s="333" t="s">
        <v>301</v>
      </c>
      <c r="AO275" s="329" t="s">
        <v>143</v>
      </c>
      <c r="AP275" s="275"/>
      <c r="AQ275" s="72"/>
      <c r="BD275" s="24"/>
      <c r="BE275" s="24"/>
      <c r="BF275" s="24"/>
      <c r="BG275" s="24"/>
      <c r="BH275" s="24"/>
      <c r="BI275" s="24"/>
      <c r="CC275" s="21"/>
      <c r="CD275" s="21"/>
      <c r="CE275" s="21"/>
      <c r="CF275" s="21"/>
      <c r="CG275" s="21"/>
      <c r="CH275" s="21"/>
    </row>
    <row r="276" spans="1:86" ht="13.05" customHeight="1" thickBot="1" x14ac:dyDescent="0.2">
      <c r="D276" s="84"/>
      <c r="E276" s="124" t="s">
        <v>87</v>
      </c>
      <c r="F276" s="18" t="str">
        <f>IF(T267="","",T267)</f>
        <v/>
      </c>
      <c r="G276" s="19" t="str">
        <f t="shared" si="98"/>
        <v/>
      </c>
      <c r="H276" s="143" t="str">
        <f>IF(R267="","",R267)</f>
        <v/>
      </c>
      <c r="I276" s="388" t="str">
        <f>IF(K273="","",K273)</f>
        <v/>
      </c>
      <c r="J276" s="20" t="str">
        <f>IF(T270="","",T270)</f>
        <v/>
      </c>
      <c r="K276" s="19" t="str">
        <f t="shared" si="100"/>
        <v/>
      </c>
      <c r="L276" s="143" t="str">
        <f>IF(R270="","",R270)</f>
        <v/>
      </c>
      <c r="M276" s="388" t="str">
        <f>IF(O273="","",O273)</f>
        <v/>
      </c>
      <c r="N276" s="20" t="str">
        <f>IF(T273="","",T273)</f>
        <v/>
      </c>
      <c r="O276" s="19" t="str">
        <f>IF(N276="","","-")</f>
        <v/>
      </c>
      <c r="P276" s="143" t="str">
        <f>IF(R273="","",R273)</f>
        <v/>
      </c>
      <c r="Q276" s="388" t="str">
        <f>IF(S273="","",S273)</f>
        <v/>
      </c>
      <c r="R276" s="395"/>
      <c r="S276" s="396"/>
      <c r="T276" s="396"/>
      <c r="U276" s="397"/>
      <c r="V276" s="323">
        <f>AA275</f>
        <v>0</v>
      </c>
      <c r="W276" s="324" t="s">
        <v>24</v>
      </c>
      <c r="X276" s="324">
        <f>AB275</f>
        <v>3</v>
      </c>
      <c r="Y276" s="325" t="s">
        <v>21</v>
      </c>
      <c r="Z276" s="192"/>
      <c r="AA276" s="201"/>
      <c r="AB276" s="202"/>
      <c r="AC276" s="201"/>
      <c r="AD276" s="202"/>
      <c r="AE276" s="203"/>
      <c r="AF276" s="202"/>
      <c r="AG276" s="202"/>
      <c r="AH276" s="203"/>
      <c r="AW276" s="72"/>
    </row>
    <row r="278" spans="1:86" ht="12" customHeight="1" thickBot="1" x14ac:dyDescent="0.25"/>
    <row r="279" spans="1:86" ht="12" customHeight="1" x14ac:dyDescent="0.2">
      <c r="A279" s="126"/>
      <c r="B279" s="126"/>
      <c r="C279" s="126"/>
      <c r="D279" s="126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126"/>
      <c r="AW279" s="126"/>
      <c r="AX279" s="126"/>
      <c r="AY279" s="126"/>
    </row>
    <row r="280" spans="1:86" ht="18" customHeight="1" x14ac:dyDescent="0.2">
      <c r="C280" s="354" t="s">
        <v>351</v>
      </c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</row>
    <row r="281" spans="1:86" ht="18" customHeight="1" x14ac:dyDescent="0.2">
      <c r="C281" s="354" t="s">
        <v>345</v>
      </c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</row>
    <row r="282" spans="1:86" ht="18" customHeight="1" x14ac:dyDescent="0.2">
      <c r="C282" s="354" t="s">
        <v>347</v>
      </c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</row>
    <row r="283" spans="1:86" ht="18" customHeight="1" x14ac:dyDescent="0.2">
      <c r="C283" s="354" t="s">
        <v>346</v>
      </c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</row>
    <row r="284" spans="1:86" ht="18" customHeight="1" x14ac:dyDescent="0.2">
      <c r="C284" s="354" t="s">
        <v>348</v>
      </c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</row>
    <row r="285" spans="1:86" ht="18" customHeight="1" x14ac:dyDescent="0.2">
      <c r="C285" s="354" t="s">
        <v>349</v>
      </c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</row>
    <row r="286" spans="1:86" ht="18" customHeight="1" x14ac:dyDescent="0.2">
      <c r="C286" s="354" t="s">
        <v>350</v>
      </c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</row>
    <row r="287" spans="1:86" ht="18" customHeight="1" x14ac:dyDescent="0.2">
      <c r="C287" s="354" t="s">
        <v>353</v>
      </c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</row>
    <row r="288" spans="1:86" ht="18" customHeight="1" x14ac:dyDescent="0.2">
      <c r="C288" s="354" t="s">
        <v>352</v>
      </c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</row>
    <row r="289" spans="3:86" ht="18" customHeight="1" x14ac:dyDescent="0.2">
      <c r="C289" s="354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</row>
    <row r="290" spans="3:86" ht="18" customHeight="1" x14ac:dyDescent="0.2">
      <c r="C290" s="354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</row>
    <row r="291" spans="3:86" ht="18" customHeight="1" x14ac:dyDescent="0.2"/>
    <row r="292" spans="3:86" ht="18" customHeight="1" x14ac:dyDescent="0.2"/>
    <row r="293" spans="3:86" ht="18" customHeight="1" x14ac:dyDescent="0.2"/>
    <row r="294" spans="3:86" ht="18" customHeight="1" x14ac:dyDescent="0.2"/>
    <row r="295" spans="3:86" ht="18" customHeight="1" x14ac:dyDescent="0.2"/>
    <row r="296" spans="3:86" ht="18" customHeight="1" x14ac:dyDescent="0.2"/>
    <row r="297" spans="3:86" ht="18" customHeight="1" x14ac:dyDescent="0.2"/>
    <row r="298" spans="3:86" ht="18" customHeight="1" x14ac:dyDescent="0.2"/>
    <row r="299" spans="3:86" ht="18" customHeight="1" x14ac:dyDescent="0.2"/>
    <row r="300" spans="3:86" ht="18" customHeight="1" x14ac:dyDescent="0.2"/>
    <row r="301" spans="3:86" ht="18" customHeight="1" x14ac:dyDescent="0.2"/>
    <row r="302" spans="3:86" ht="18" customHeight="1" x14ac:dyDescent="0.2"/>
    <row r="303" spans="3:86" ht="18" customHeight="1" x14ac:dyDescent="0.2"/>
  </sheetData>
  <mergeCells count="908">
    <mergeCell ref="I19:O19"/>
    <mergeCell ref="P19:W19"/>
    <mergeCell ref="Y19:AE19"/>
    <mergeCell ref="AF19:AL19"/>
    <mergeCell ref="AO19:AR19"/>
    <mergeCell ref="B19:D19"/>
    <mergeCell ref="E19:G19"/>
    <mergeCell ref="I18:O18"/>
    <mergeCell ref="P18:W18"/>
    <mergeCell ref="Y18:AE18"/>
    <mergeCell ref="AF18:AL18"/>
    <mergeCell ref="AO18:AR18"/>
    <mergeCell ref="B18:D18"/>
    <mergeCell ref="E18:G18"/>
    <mergeCell ref="I15:O15"/>
    <mergeCell ref="P15:W15"/>
    <mergeCell ref="Y15:AE15"/>
    <mergeCell ref="AF15:AL15"/>
    <mergeCell ref="AO15:AR15"/>
    <mergeCell ref="B15:D15"/>
    <mergeCell ref="E15:G15"/>
    <mergeCell ref="I14:O14"/>
    <mergeCell ref="P14:W14"/>
    <mergeCell ref="Y14:AE14"/>
    <mergeCell ref="AF14:AL14"/>
    <mergeCell ref="AO14:AR14"/>
    <mergeCell ref="B14:D14"/>
    <mergeCell ref="E14:G14"/>
    <mergeCell ref="I10:O10"/>
    <mergeCell ref="P10:W10"/>
    <mergeCell ref="Y10:AE10"/>
    <mergeCell ref="AF10:AL10"/>
    <mergeCell ref="AO10:AR10"/>
    <mergeCell ref="AT10:AZ10"/>
    <mergeCell ref="BA10:BG10"/>
    <mergeCell ref="B10:D10"/>
    <mergeCell ref="E10:G10"/>
    <mergeCell ref="I9:O9"/>
    <mergeCell ref="P9:W9"/>
    <mergeCell ref="Y9:AE9"/>
    <mergeCell ref="AF9:AL9"/>
    <mergeCell ref="AO9:AR9"/>
    <mergeCell ref="AT9:AZ9"/>
    <mergeCell ref="BA9:BG9"/>
    <mergeCell ref="B9:D9"/>
    <mergeCell ref="E9:G9"/>
    <mergeCell ref="I6:O6"/>
    <mergeCell ref="P6:W6"/>
    <mergeCell ref="Y6:AE6"/>
    <mergeCell ref="AF6:AL6"/>
    <mergeCell ref="AO6:AR6"/>
    <mergeCell ref="AT6:AZ6"/>
    <mergeCell ref="BA6:BG6"/>
    <mergeCell ref="E6:G6"/>
    <mergeCell ref="B6:D6"/>
    <mergeCell ref="I5:O5"/>
    <mergeCell ref="P5:W5"/>
    <mergeCell ref="Y5:AE5"/>
    <mergeCell ref="AF5:AL5"/>
    <mergeCell ref="AO5:AR5"/>
    <mergeCell ref="AT5:AZ5"/>
    <mergeCell ref="BA5:BG5"/>
    <mergeCell ref="E5:G5"/>
    <mergeCell ref="B5:D5"/>
    <mergeCell ref="D261:Q261"/>
    <mergeCell ref="E182:R182"/>
    <mergeCell ref="I271:I273"/>
    <mergeCell ref="M271:M273"/>
    <mergeCell ref="N271:Q273"/>
    <mergeCell ref="I274:I276"/>
    <mergeCell ref="M274:M276"/>
    <mergeCell ref="Q274:Q276"/>
    <mergeCell ref="R274:U276"/>
    <mergeCell ref="F265:I267"/>
    <mergeCell ref="U271:U273"/>
    <mergeCell ref="I255:I257"/>
    <mergeCell ref="M255:M257"/>
    <mergeCell ref="Q255:Q257"/>
    <mergeCell ref="U255:U257"/>
    <mergeCell ref="R252:U254"/>
    <mergeCell ref="I252:I254"/>
    <mergeCell ref="M252:M254"/>
    <mergeCell ref="Q252:Q254"/>
    <mergeCell ref="N220:Q222"/>
    <mergeCell ref="I220:I222"/>
    <mergeCell ref="M220:M222"/>
    <mergeCell ref="U220:U222"/>
    <mergeCell ref="F214:I216"/>
    <mergeCell ref="I268:I270"/>
    <mergeCell ref="J268:M270"/>
    <mergeCell ref="D263:E264"/>
    <mergeCell ref="F263:I263"/>
    <mergeCell ref="J263:M263"/>
    <mergeCell ref="N263:Q263"/>
    <mergeCell ref="R263:U263"/>
    <mergeCell ref="F264:I264"/>
    <mergeCell ref="J264:M264"/>
    <mergeCell ref="N264:Q264"/>
    <mergeCell ref="R264:U264"/>
    <mergeCell ref="M265:M267"/>
    <mergeCell ref="Q265:Q267"/>
    <mergeCell ref="U265:U267"/>
    <mergeCell ref="Q268:Q270"/>
    <mergeCell ref="U268:U270"/>
    <mergeCell ref="N249:Q251"/>
    <mergeCell ref="I249:I251"/>
    <mergeCell ref="M249:M251"/>
    <mergeCell ref="U249:U251"/>
    <mergeCell ref="Y249:Y251"/>
    <mergeCell ref="Z249:AC250"/>
    <mergeCell ref="AS249:AS251"/>
    <mergeCell ref="AW249:AW251"/>
    <mergeCell ref="AX249:BA251"/>
    <mergeCell ref="AT241:AW241"/>
    <mergeCell ref="AX241:BA241"/>
    <mergeCell ref="BB241:BE241"/>
    <mergeCell ref="AP243:AS245"/>
    <mergeCell ref="J246:M248"/>
    <mergeCell ref="F243:I245"/>
    <mergeCell ref="I246:I248"/>
    <mergeCell ref="Q246:Q248"/>
    <mergeCell ref="U246:U248"/>
    <mergeCell ref="Y246:Y248"/>
    <mergeCell ref="Z246:AC247"/>
    <mergeCell ref="BA246:BA248"/>
    <mergeCell ref="AS246:AS248"/>
    <mergeCell ref="AT246:AW248"/>
    <mergeCell ref="AW243:AW245"/>
    <mergeCell ref="BA243:BA245"/>
    <mergeCell ref="M243:M245"/>
    <mergeCell ref="Q243:Q245"/>
    <mergeCell ref="U243:U245"/>
    <mergeCell ref="Y243:Y245"/>
    <mergeCell ref="Z243:AC244"/>
    <mergeCell ref="Y220:Y222"/>
    <mergeCell ref="Z220:AC221"/>
    <mergeCell ref="V226:Y228"/>
    <mergeCell ref="AX220:BA222"/>
    <mergeCell ref="R223:U225"/>
    <mergeCell ref="I223:I225"/>
    <mergeCell ref="M223:M225"/>
    <mergeCell ref="Q223:Q225"/>
    <mergeCell ref="Y223:Y225"/>
    <mergeCell ref="Z223:AC224"/>
    <mergeCell ref="I226:I228"/>
    <mergeCell ref="M226:M228"/>
    <mergeCell ref="Q226:Q228"/>
    <mergeCell ref="U226:U228"/>
    <mergeCell ref="Z226:AC227"/>
    <mergeCell ref="AS226:AS228"/>
    <mergeCell ref="AW226:AW228"/>
    <mergeCell ref="BA226:BA228"/>
    <mergeCell ref="AP214:AS216"/>
    <mergeCell ref="M214:M216"/>
    <mergeCell ref="Q214:Q216"/>
    <mergeCell ref="U214:U216"/>
    <mergeCell ref="Y214:Y216"/>
    <mergeCell ref="Z214:AC215"/>
    <mergeCell ref="J217:M219"/>
    <mergeCell ref="AT217:AW219"/>
    <mergeCell ref="I217:I219"/>
    <mergeCell ref="Q217:Q219"/>
    <mergeCell ref="U217:U219"/>
    <mergeCell ref="Y217:Y219"/>
    <mergeCell ref="Z217:AC218"/>
    <mergeCell ref="AS217:AS219"/>
    <mergeCell ref="N192:Q194"/>
    <mergeCell ref="R195:U197"/>
    <mergeCell ref="I192:I194"/>
    <mergeCell ref="M192:M194"/>
    <mergeCell ref="U192:U194"/>
    <mergeCell ref="Y192:Y194"/>
    <mergeCell ref="Z192:AC193"/>
    <mergeCell ref="D212:E213"/>
    <mergeCell ref="F212:I212"/>
    <mergeCell ref="J212:M212"/>
    <mergeCell ref="N212:Q212"/>
    <mergeCell ref="R212:U212"/>
    <mergeCell ref="V212:Y212"/>
    <mergeCell ref="E208:Q209"/>
    <mergeCell ref="Z212:AC212"/>
    <mergeCell ref="Z213:AC213"/>
    <mergeCell ref="F213:I213"/>
    <mergeCell ref="J213:M213"/>
    <mergeCell ref="N213:Q213"/>
    <mergeCell ref="R213:U213"/>
    <mergeCell ref="V213:Y213"/>
    <mergeCell ref="J189:M191"/>
    <mergeCell ref="F186:I188"/>
    <mergeCell ref="I189:I191"/>
    <mergeCell ref="Q189:Q191"/>
    <mergeCell ref="U189:U191"/>
    <mergeCell ref="Y189:Y191"/>
    <mergeCell ref="Z189:AC190"/>
    <mergeCell ref="F185:I185"/>
    <mergeCell ref="J185:M185"/>
    <mergeCell ref="N185:Q185"/>
    <mergeCell ref="R185:U185"/>
    <mergeCell ref="V185:Y185"/>
    <mergeCell ref="F167:I169"/>
    <mergeCell ref="I170:I172"/>
    <mergeCell ref="J170:M172"/>
    <mergeCell ref="Q170:Q172"/>
    <mergeCell ref="U170:U172"/>
    <mergeCell ref="M167:M169"/>
    <mergeCell ref="Q167:Q169"/>
    <mergeCell ref="U167:U169"/>
    <mergeCell ref="D184:E185"/>
    <mergeCell ref="F184:I184"/>
    <mergeCell ref="J184:M184"/>
    <mergeCell ref="N184:Q184"/>
    <mergeCell ref="R184:U184"/>
    <mergeCell ref="I173:I175"/>
    <mergeCell ref="M173:M175"/>
    <mergeCell ref="N173:Q175"/>
    <mergeCell ref="I176:I178"/>
    <mergeCell ref="M176:M178"/>
    <mergeCell ref="Q176:Q178"/>
    <mergeCell ref="R176:U178"/>
    <mergeCell ref="D165:E166"/>
    <mergeCell ref="F165:I165"/>
    <mergeCell ref="J165:M165"/>
    <mergeCell ref="N165:Q165"/>
    <mergeCell ref="R165:U165"/>
    <mergeCell ref="F166:I166"/>
    <mergeCell ref="J166:M166"/>
    <mergeCell ref="N166:Q166"/>
    <mergeCell ref="I161:I163"/>
    <mergeCell ref="M161:M163"/>
    <mergeCell ref="Q161:Q163"/>
    <mergeCell ref="R161:U163"/>
    <mergeCell ref="R166:U166"/>
    <mergeCell ref="F152:I154"/>
    <mergeCell ref="AP152:AS154"/>
    <mergeCell ref="I158:I160"/>
    <mergeCell ref="M158:M160"/>
    <mergeCell ref="N158:Q160"/>
    <mergeCell ref="AS158:AS160"/>
    <mergeCell ref="AW158:AW160"/>
    <mergeCell ref="AX158:BA160"/>
    <mergeCell ref="I155:I157"/>
    <mergeCell ref="J155:M157"/>
    <mergeCell ref="AS155:AS157"/>
    <mergeCell ref="AT155:AW157"/>
    <mergeCell ref="V158:Y159"/>
    <mergeCell ref="BA155:BA157"/>
    <mergeCell ref="BF146:BI148"/>
    <mergeCell ref="D150:E151"/>
    <mergeCell ref="F150:I150"/>
    <mergeCell ref="J150:M150"/>
    <mergeCell ref="N150:Q150"/>
    <mergeCell ref="R150:U150"/>
    <mergeCell ref="AN150:AO151"/>
    <mergeCell ref="BF150:BI150"/>
    <mergeCell ref="AP150:AS150"/>
    <mergeCell ref="AT150:AW150"/>
    <mergeCell ref="AX150:BA150"/>
    <mergeCell ref="BB150:BE150"/>
    <mergeCell ref="F151:I151"/>
    <mergeCell ref="J151:M151"/>
    <mergeCell ref="N151:Q151"/>
    <mergeCell ref="R151:U151"/>
    <mergeCell ref="AP151:AS151"/>
    <mergeCell ref="AT151:AW151"/>
    <mergeCell ref="AX151:BA151"/>
    <mergeCell ref="BB151:BE151"/>
    <mergeCell ref="V146:Y148"/>
    <mergeCell ref="I146:I148"/>
    <mergeCell ref="M146:M148"/>
    <mergeCell ref="R143:U145"/>
    <mergeCell ref="I143:I145"/>
    <mergeCell ref="M143:M145"/>
    <mergeCell ref="Q143:Q145"/>
    <mergeCell ref="Y143:Y145"/>
    <mergeCell ref="Z143:AC144"/>
    <mergeCell ref="BB143:BE145"/>
    <mergeCell ref="J137:M139"/>
    <mergeCell ref="Q146:Q148"/>
    <mergeCell ref="U146:U148"/>
    <mergeCell ref="Z146:AC147"/>
    <mergeCell ref="AS146:AS148"/>
    <mergeCell ref="AW146:AW148"/>
    <mergeCell ref="BA146:BA148"/>
    <mergeCell ref="N140:Q142"/>
    <mergeCell ref="I140:I142"/>
    <mergeCell ref="M140:M142"/>
    <mergeCell ref="U140:U142"/>
    <mergeCell ref="Y140:Y142"/>
    <mergeCell ref="Z140:AC141"/>
    <mergeCell ref="BE146:BE148"/>
    <mergeCell ref="BA137:BA139"/>
    <mergeCell ref="BE137:BE139"/>
    <mergeCell ref="N133:Q133"/>
    <mergeCell ref="R133:U133"/>
    <mergeCell ref="V133:Y133"/>
    <mergeCell ref="AN132:AO133"/>
    <mergeCell ref="I115:I117"/>
    <mergeCell ref="M115:M117"/>
    <mergeCell ref="Q115:Q117"/>
    <mergeCell ref="V115:Y116"/>
    <mergeCell ref="D132:E133"/>
    <mergeCell ref="AJ127:AM128"/>
    <mergeCell ref="AJ129:AM130"/>
    <mergeCell ref="AJ114:AM115"/>
    <mergeCell ref="AJ116:AM117"/>
    <mergeCell ref="AJ121:AM122"/>
    <mergeCell ref="AJ123:AM124"/>
    <mergeCell ref="AJ125:AM126"/>
    <mergeCell ref="F132:I132"/>
    <mergeCell ref="J132:M132"/>
    <mergeCell ref="N132:Q132"/>
    <mergeCell ref="R132:U132"/>
    <mergeCell ref="V132:Y132"/>
    <mergeCell ref="R115:U117"/>
    <mergeCell ref="D121:U124"/>
    <mergeCell ref="E126:Q127"/>
    <mergeCell ref="AP133:AS133"/>
    <mergeCell ref="AP132:AS132"/>
    <mergeCell ref="AT132:AW132"/>
    <mergeCell ref="F134:I136"/>
    <mergeCell ref="AP134:AS136"/>
    <mergeCell ref="I137:I139"/>
    <mergeCell ref="Q137:Q139"/>
    <mergeCell ref="U137:U139"/>
    <mergeCell ref="Y137:Y139"/>
    <mergeCell ref="Z137:AC138"/>
    <mergeCell ref="AS137:AS139"/>
    <mergeCell ref="Z132:AC132"/>
    <mergeCell ref="AE132:AF132"/>
    <mergeCell ref="AG132:AI132"/>
    <mergeCell ref="AJ132:AL132"/>
    <mergeCell ref="Z133:AC133"/>
    <mergeCell ref="M134:M136"/>
    <mergeCell ref="Q134:Q136"/>
    <mergeCell ref="U134:U136"/>
    <mergeCell ref="Y134:Y136"/>
    <mergeCell ref="Z134:AC135"/>
    <mergeCell ref="AT137:AW139"/>
    <mergeCell ref="F133:I133"/>
    <mergeCell ref="J133:M133"/>
    <mergeCell ref="F106:I108"/>
    <mergeCell ref="I109:I111"/>
    <mergeCell ref="J109:M111"/>
    <mergeCell ref="U112:U114"/>
    <mergeCell ref="V112:Y113"/>
    <mergeCell ref="I112:I114"/>
    <mergeCell ref="M112:M114"/>
    <mergeCell ref="N112:Q114"/>
    <mergeCell ref="M106:M108"/>
    <mergeCell ref="Q106:Q108"/>
    <mergeCell ref="U106:U108"/>
    <mergeCell ref="V106:Y107"/>
    <mergeCell ref="Q109:Q111"/>
    <mergeCell ref="U109:U111"/>
    <mergeCell ref="D104:E105"/>
    <mergeCell ref="F104:I104"/>
    <mergeCell ref="J104:M104"/>
    <mergeCell ref="N104:Q104"/>
    <mergeCell ref="R104:U104"/>
    <mergeCell ref="V100:Y102"/>
    <mergeCell ref="I100:I102"/>
    <mergeCell ref="M100:M102"/>
    <mergeCell ref="Q100:Q102"/>
    <mergeCell ref="U100:U102"/>
    <mergeCell ref="F105:I105"/>
    <mergeCell ref="J105:M105"/>
    <mergeCell ref="N105:Q105"/>
    <mergeCell ref="R105:U105"/>
    <mergeCell ref="V104:Y104"/>
    <mergeCell ref="V105:Y105"/>
    <mergeCell ref="R97:U99"/>
    <mergeCell ref="AT91:AW93"/>
    <mergeCell ref="N94:Q96"/>
    <mergeCell ref="I94:I96"/>
    <mergeCell ref="M94:M96"/>
    <mergeCell ref="U94:U96"/>
    <mergeCell ref="Y94:Y96"/>
    <mergeCell ref="Z94:AC95"/>
    <mergeCell ref="I97:I99"/>
    <mergeCell ref="M97:M99"/>
    <mergeCell ref="Q97:Q99"/>
    <mergeCell ref="Y97:Y99"/>
    <mergeCell ref="Z97:AC98"/>
    <mergeCell ref="F88:I90"/>
    <mergeCell ref="AP88:AS90"/>
    <mergeCell ref="M88:M90"/>
    <mergeCell ref="Q88:Q90"/>
    <mergeCell ref="U88:U90"/>
    <mergeCell ref="Y88:Y90"/>
    <mergeCell ref="Z88:AC89"/>
    <mergeCell ref="J91:M93"/>
    <mergeCell ref="I91:I93"/>
    <mergeCell ref="Q91:Q93"/>
    <mergeCell ref="U91:U93"/>
    <mergeCell ref="Y91:Y93"/>
    <mergeCell ref="Z91:AC92"/>
    <mergeCell ref="AS91:AS93"/>
    <mergeCell ref="AP87:AS87"/>
    <mergeCell ref="AT87:AW87"/>
    <mergeCell ref="V86:Y86"/>
    <mergeCell ref="AN86:AO87"/>
    <mergeCell ref="AP86:AS86"/>
    <mergeCell ref="AT86:AW86"/>
    <mergeCell ref="AX86:BA86"/>
    <mergeCell ref="AX87:BA87"/>
    <mergeCell ref="BB87:BE87"/>
    <mergeCell ref="AE86:AF86"/>
    <mergeCell ref="AG86:AI86"/>
    <mergeCell ref="AJ86:AL86"/>
    <mergeCell ref="V77:Y79"/>
    <mergeCell ref="I77:I79"/>
    <mergeCell ref="M77:M79"/>
    <mergeCell ref="Q77:Q79"/>
    <mergeCell ref="U77:U79"/>
    <mergeCell ref="Z77:AC78"/>
    <mergeCell ref="D84:Q84"/>
    <mergeCell ref="D86:E87"/>
    <mergeCell ref="F86:I86"/>
    <mergeCell ref="J86:M86"/>
    <mergeCell ref="N86:Q86"/>
    <mergeCell ref="R86:U86"/>
    <mergeCell ref="Z87:AC87"/>
    <mergeCell ref="F87:I87"/>
    <mergeCell ref="J87:M87"/>
    <mergeCell ref="N87:Q87"/>
    <mergeCell ref="R87:U87"/>
    <mergeCell ref="V87:Y87"/>
    <mergeCell ref="Z86:AC86"/>
    <mergeCell ref="R74:U76"/>
    <mergeCell ref="I74:I76"/>
    <mergeCell ref="M74:M76"/>
    <mergeCell ref="Q74:Q76"/>
    <mergeCell ref="Y74:Y76"/>
    <mergeCell ref="Z74:AC75"/>
    <mergeCell ref="AS74:AS76"/>
    <mergeCell ref="AW74:AW76"/>
    <mergeCell ref="BA74:BA76"/>
    <mergeCell ref="J68:M70"/>
    <mergeCell ref="AT68:AW70"/>
    <mergeCell ref="I68:I70"/>
    <mergeCell ref="Q68:Q70"/>
    <mergeCell ref="U68:U70"/>
    <mergeCell ref="Y68:Y70"/>
    <mergeCell ref="Z68:AC69"/>
    <mergeCell ref="N71:Q73"/>
    <mergeCell ref="I71:I73"/>
    <mergeCell ref="M71:M73"/>
    <mergeCell ref="U71:U73"/>
    <mergeCell ref="Y71:Y73"/>
    <mergeCell ref="Z71:AC72"/>
    <mergeCell ref="AS68:AS70"/>
    <mergeCell ref="AS71:AS73"/>
    <mergeCell ref="AW71:AW73"/>
    <mergeCell ref="F65:I67"/>
    <mergeCell ref="AP65:AS67"/>
    <mergeCell ref="M65:M67"/>
    <mergeCell ref="Q65:Q67"/>
    <mergeCell ref="U65:U67"/>
    <mergeCell ref="Y65:Y67"/>
    <mergeCell ref="Z65:AC66"/>
    <mergeCell ref="AW65:AW67"/>
    <mergeCell ref="BA65:BA67"/>
    <mergeCell ref="D63:E64"/>
    <mergeCell ref="F63:I63"/>
    <mergeCell ref="J63:M63"/>
    <mergeCell ref="N63:Q63"/>
    <mergeCell ref="R63:U63"/>
    <mergeCell ref="V63:Y63"/>
    <mergeCell ref="BF63:BI63"/>
    <mergeCell ref="F64:I64"/>
    <mergeCell ref="J64:M64"/>
    <mergeCell ref="N64:Q64"/>
    <mergeCell ref="R64:U64"/>
    <mergeCell ref="V64:Y64"/>
    <mergeCell ref="AP64:AS64"/>
    <mergeCell ref="AT64:AW64"/>
    <mergeCell ref="AX64:BA64"/>
    <mergeCell ref="AN63:AO64"/>
    <mergeCell ref="AP63:AS63"/>
    <mergeCell ref="AT63:AW63"/>
    <mergeCell ref="AX63:BA63"/>
    <mergeCell ref="BB63:BE63"/>
    <mergeCell ref="BB64:BE64"/>
    <mergeCell ref="BF64:BI64"/>
    <mergeCell ref="Z63:AC63"/>
    <mergeCell ref="AE63:AF63"/>
    <mergeCell ref="D54:U57"/>
    <mergeCell ref="V47:Y49"/>
    <mergeCell ref="I47:I49"/>
    <mergeCell ref="M47:M49"/>
    <mergeCell ref="Q47:Q49"/>
    <mergeCell ref="U47:U49"/>
    <mergeCell ref="E59:Q60"/>
    <mergeCell ref="AJ54:AM55"/>
    <mergeCell ref="AJ56:AM57"/>
    <mergeCell ref="AJ58:AM59"/>
    <mergeCell ref="AJ60:AM61"/>
    <mergeCell ref="J38:M40"/>
    <mergeCell ref="I38:I40"/>
    <mergeCell ref="Q38:Q40"/>
    <mergeCell ref="U38:U40"/>
    <mergeCell ref="Y38:Y40"/>
    <mergeCell ref="Z38:AC39"/>
    <mergeCell ref="R44:U46"/>
    <mergeCell ref="AT38:AW40"/>
    <mergeCell ref="N41:Q43"/>
    <mergeCell ref="I41:I43"/>
    <mergeCell ref="M41:M43"/>
    <mergeCell ref="U41:U43"/>
    <mergeCell ref="Y41:Y43"/>
    <mergeCell ref="Z41:AC42"/>
    <mergeCell ref="I44:I46"/>
    <mergeCell ref="M44:M46"/>
    <mergeCell ref="Q44:Q46"/>
    <mergeCell ref="Y44:Y46"/>
    <mergeCell ref="Z44:AC45"/>
    <mergeCell ref="AN33:AO34"/>
    <mergeCell ref="AP33:AS33"/>
    <mergeCell ref="AT33:AW33"/>
    <mergeCell ref="AX33:BA33"/>
    <mergeCell ref="AX34:BA34"/>
    <mergeCell ref="BB34:BE34"/>
    <mergeCell ref="BF34:BI34"/>
    <mergeCell ref="F35:I37"/>
    <mergeCell ref="AP35:AS37"/>
    <mergeCell ref="M35:M37"/>
    <mergeCell ref="Q35:Q37"/>
    <mergeCell ref="U35:U37"/>
    <mergeCell ref="Y35:Y37"/>
    <mergeCell ref="Z35:AC36"/>
    <mergeCell ref="AG33:AI33"/>
    <mergeCell ref="AJ33:AL33"/>
    <mergeCell ref="Z34:AC34"/>
    <mergeCell ref="AJ24:AM25"/>
    <mergeCell ref="AJ26:AM27"/>
    <mergeCell ref="AJ28:AM29"/>
    <mergeCell ref="AJ30:AM31"/>
    <mergeCell ref="F34:I34"/>
    <mergeCell ref="J34:M34"/>
    <mergeCell ref="N34:Q34"/>
    <mergeCell ref="R34:U34"/>
    <mergeCell ref="V34:Y34"/>
    <mergeCell ref="V33:Y33"/>
    <mergeCell ref="D24:V27"/>
    <mergeCell ref="E29:Q30"/>
    <mergeCell ref="D33:E34"/>
    <mergeCell ref="F33:I33"/>
    <mergeCell ref="J33:M33"/>
    <mergeCell ref="N33:Q33"/>
    <mergeCell ref="R33:U33"/>
    <mergeCell ref="Z33:AC33"/>
    <mergeCell ref="AE33:AF33"/>
    <mergeCell ref="BQ33:BS33"/>
    <mergeCell ref="BT33:BV33"/>
    <mergeCell ref="Z47:AC48"/>
    <mergeCell ref="BJ33:BM33"/>
    <mergeCell ref="BJ34:BM34"/>
    <mergeCell ref="AW35:AW37"/>
    <mergeCell ref="BA35:BA37"/>
    <mergeCell ref="BE35:BE37"/>
    <mergeCell ref="BI35:BI37"/>
    <mergeCell ref="BJ35:BM36"/>
    <mergeCell ref="AS38:AS40"/>
    <mergeCell ref="BA38:BA40"/>
    <mergeCell ref="BE38:BE40"/>
    <mergeCell ref="BI38:BI40"/>
    <mergeCell ref="BJ38:BM39"/>
    <mergeCell ref="AS41:AS43"/>
    <mergeCell ref="AW41:AW43"/>
    <mergeCell ref="BE41:BE43"/>
    <mergeCell ref="BI41:BI43"/>
    <mergeCell ref="BJ41:BM42"/>
    <mergeCell ref="AS44:AS46"/>
    <mergeCell ref="AW44:AW46"/>
    <mergeCell ref="BA44:BA46"/>
    <mergeCell ref="BI44:BI46"/>
    <mergeCell ref="BO33:BP33"/>
    <mergeCell ref="BJ44:BM45"/>
    <mergeCell ref="AS47:AS49"/>
    <mergeCell ref="BB33:BE33"/>
    <mergeCell ref="BF33:BI33"/>
    <mergeCell ref="AP34:AS34"/>
    <mergeCell ref="AT34:AW34"/>
    <mergeCell ref="BB44:BE46"/>
    <mergeCell ref="AX41:BA43"/>
    <mergeCell ref="BF47:BI49"/>
    <mergeCell ref="BO63:BP63"/>
    <mergeCell ref="BQ63:BS63"/>
    <mergeCell ref="BT63:BV63"/>
    <mergeCell ref="BJ64:BM64"/>
    <mergeCell ref="BJ65:BM66"/>
    <mergeCell ref="BE65:BE67"/>
    <mergeCell ref="BI65:BI67"/>
    <mergeCell ref="AW47:AW49"/>
    <mergeCell ref="BA47:BA49"/>
    <mergeCell ref="BE47:BE49"/>
    <mergeCell ref="BJ47:BM48"/>
    <mergeCell ref="AX57:BC57"/>
    <mergeCell ref="BD57:BI57"/>
    <mergeCell ref="AX58:BC58"/>
    <mergeCell ref="BD58:BI58"/>
    <mergeCell ref="AX60:BC60"/>
    <mergeCell ref="BD60:BI60"/>
    <mergeCell ref="AX61:BC61"/>
    <mergeCell ref="BD61:BI61"/>
    <mergeCell ref="BE71:BE73"/>
    <mergeCell ref="BI71:BI73"/>
    <mergeCell ref="BJ71:BM72"/>
    <mergeCell ref="AX71:BA73"/>
    <mergeCell ref="AG63:AI63"/>
    <mergeCell ref="AJ63:AL63"/>
    <mergeCell ref="Z64:AC64"/>
    <mergeCell ref="BJ63:BM63"/>
    <mergeCell ref="AS77:AS79"/>
    <mergeCell ref="AW77:AW79"/>
    <mergeCell ref="BA77:BA79"/>
    <mergeCell ref="BE77:BE79"/>
    <mergeCell ref="BJ77:BM78"/>
    <mergeCell ref="BJ74:BM75"/>
    <mergeCell ref="BI74:BI76"/>
    <mergeCell ref="BB74:BE76"/>
    <mergeCell ref="BA68:BA70"/>
    <mergeCell ref="BE68:BE70"/>
    <mergeCell ref="BI68:BI70"/>
    <mergeCell ref="BJ68:BM69"/>
    <mergeCell ref="BJ86:BM86"/>
    <mergeCell ref="BF77:BI79"/>
    <mergeCell ref="BB86:BE86"/>
    <mergeCell ref="BF86:BI86"/>
    <mergeCell ref="BO86:BP86"/>
    <mergeCell ref="BQ86:BS86"/>
    <mergeCell ref="BT86:BV86"/>
    <mergeCell ref="BJ87:BM87"/>
    <mergeCell ref="AW88:AW90"/>
    <mergeCell ref="BA88:BA90"/>
    <mergeCell ref="BE88:BE90"/>
    <mergeCell ref="BI88:BI90"/>
    <mergeCell ref="BJ88:BM89"/>
    <mergeCell ref="BF87:BI87"/>
    <mergeCell ref="BJ91:BM92"/>
    <mergeCell ref="AS94:AS96"/>
    <mergeCell ref="AW94:AW96"/>
    <mergeCell ref="BE94:BE96"/>
    <mergeCell ref="BI94:BI96"/>
    <mergeCell ref="BJ94:BM95"/>
    <mergeCell ref="AS97:AS99"/>
    <mergeCell ref="AW97:AW99"/>
    <mergeCell ref="BA97:BA99"/>
    <mergeCell ref="BI97:BI99"/>
    <mergeCell ref="BJ97:BM98"/>
    <mergeCell ref="BA91:BA93"/>
    <mergeCell ref="BE91:BE93"/>
    <mergeCell ref="BI91:BI93"/>
    <mergeCell ref="BB97:BE99"/>
    <mergeCell ref="AX94:BA96"/>
    <mergeCell ref="BF100:BI102"/>
    <mergeCell ref="Z100:AC101"/>
    <mergeCell ref="AS100:AS102"/>
    <mergeCell ref="AW100:AW102"/>
    <mergeCell ref="BA100:BA102"/>
    <mergeCell ref="AJ106:AM107"/>
    <mergeCell ref="AJ108:AM109"/>
    <mergeCell ref="AJ110:AM111"/>
    <mergeCell ref="AJ112:AM113"/>
    <mergeCell ref="AZ111:BE111"/>
    <mergeCell ref="BF111:BK111"/>
    <mergeCell ref="BJ100:BM101"/>
    <mergeCell ref="BE100:BE102"/>
    <mergeCell ref="AA104:AB104"/>
    <mergeCell ref="AC104:AE104"/>
    <mergeCell ref="AF104:AH104"/>
    <mergeCell ref="BO132:BP132"/>
    <mergeCell ref="BQ132:BS132"/>
    <mergeCell ref="BT132:BV132"/>
    <mergeCell ref="BJ133:BM133"/>
    <mergeCell ref="AW134:AW136"/>
    <mergeCell ref="BA134:BA136"/>
    <mergeCell ref="BE134:BE136"/>
    <mergeCell ref="BI134:BI136"/>
    <mergeCell ref="BJ134:BM135"/>
    <mergeCell ref="BJ132:BM132"/>
    <mergeCell ref="AX132:BA132"/>
    <mergeCell ref="BB132:BE132"/>
    <mergeCell ref="BF132:BI132"/>
    <mergeCell ref="AT133:AW133"/>
    <mergeCell ref="AX133:BA133"/>
    <mergeCell ref="BB133:BE133"/>
    <mergeCell ref="BF133:BI133"/>
    <mergeCell ref="BI137:BI139"/>
    <mergeCell ref="AS140:AS142"/>
    <mergeCell ref="AW140:AW142"/>
    <mergeCell ref="BE140:BE142"/>
    <mergeCell ref="BI140:BI142"/>
    <mergeCell ref="BJ140:BM141"/>
    <mergeCell ref="AS143:AS145"/>
    <mergeCell ref="AW143:AW145"/>
    <mergeCell ref="BA143:BA145"/>
    <mergeCell ref="BI143:BI145"/>
    <mergeCell ref="BJ143:BM144"/>
    <mergeCell ref="AX140:BA142"/>
    <mergeCell ref="AG184:AI184"/>
    <mergeCell ref="AJ184:AL184"/>
    <mergeCell ref="Z185:AC185"/>
    <mergeCell ref="M186:M188"/>
    <mergeCell ref="Q186:Q188"/>
    <mergeCell ref="U186:U188"/>
    <mergeCell ref="Y186:Y188"/>
    <mergeCell ref="Z186:AC187"/>
    <mergeCell ref="V150:Y150"/>
    <mergeCell ref="AA150:AB150"/>
    <mergeCell ref="AC150:AE150"/>
    <mergeCell ref="AF150:AH150"/>
    <mergeCell ref="V151:Y151"/>
    <mergeCell ref="M152:M154"/>
    <mergeCell ref="Q152:Q154"/>
    <mergeCell ref="U152:U154"/>
    <mergeCell ref="V152:Y153"/>
    <mergeCell ref="Q155:Q157"/>
    <mergeCell ref="U155:U157"/>
    <mergeCell ref="V155:Y156"/>
    <mergeCell ref="U158:U160"/>
    <mergeCell ref="U173:U175"/>
    <mergeCell ref="V173:Y174"/>
    <mergeCell ref="V184:Y184"/>
    <mergeCell ref="BT212:BV212"/>
    <mergeCell ref="BJ213:BM213"/>
    <mergeCell ref="AW214:AW216"/>
    <mergeCell ref="BA214:BA216"/>
    <mergeCell ref="BE214:BE216"/>
    <mergeCell ref="BI214:BI216"/>
    <mergeCell ref="BJ214:BM215"/>
    <mergeCell ref="I195:I197"/>
    <mergeCell ref="M195:M197"/>
    <mergeCell ref="Q195:Q197"/>
    <mergeCell ref="Y195:Y197"/>
    <mergeCell ref="Z195:AC196"/>
    <mergeCell ref="I198:I200"/>
    <mergeCell ref="M198:M200"/>
    <mergeCell ref="Q198:Q200"/>
    <mergeCell ref="U198:U200"/>
    <mergeCell ref="Z198:AC199"/>
    <mergeCell ref="V198:Y200"/>
    <mergeCell ref="D203:U206"/>
    <mergeCell ref="AE212:AF212"/>
    <mergeCell ref="AG212:AI212"/>
    <mergeCell ref="BF212:BI212"/>
    <mergeCell ref="AP213:AS213"/>
    <mergeCell ref="AT213:AW213"/>
    <mergeCell ref="BJ217:BM218"/>
    <mergeCell ref="AS220:AS222"/>
    <mergeCell ref="AW220:AW222"/>
    <mergeCell ref="BE220:BE222"/>
    <mergeCell ref="BI220:BI222"/>
    <mergeCell ref="BJ220:BM221"/>
    <mergeCell ref="AS223:AS225"/>
    <mergeCell ref="AW223:AW225"/>
    <mergeCell ref="BA223:BA225"/>
    <mergeCell ref="BI223:BI225"/>
    <mergeCell ref="BJ223:BM224"/>
    <mergeCell ref="BA217:BA219"/>
    <mergeCell ref="BE217:BE219"/>
    <mergeCell ref="BI217:BI219"/>
    <mergeCell ref="BB223:BE225"/>
    <mergeCell ref="D232:U235"/>
    <mergeCell ref="E237:Q238"/>
    <mergeCell ref="D241:E242"/>
    <mergeCell ref="F241:I241"/>
    <mergeCell ref="J241:M241"/>
    <mergeCell ref="N241:Q241"/>
    <mergeCell ref="R241:U241"/>
    <mergeCell ref="V241:Y241"/>
    <mergeCell ref="F242:I242"/>
    <mergeCell ref="J242:M242"/>
    <mergeCell ref="N242:Q242"/>
    <mergeCell ref="R242:U242"/>
    <mergeCell ref="V242:Y242"/>
    <mergeCell ref="BK150:BL150"/>
    <mergeCell ref="BM150:BO150"/>
    <mergeCell ref="BP150:BR150"/>
    <mergeCell ref="BF151:BI151"/>
    <mergeCell ref="AW152:AW154"/>
    <mergeCell ref="BA152:BA154"/>
    <mergeCell ref="BE152:BE154"/>
    <mergeCell ref="BF152:BI153"/>
    <mergeCell ref="AZ112:BE112"/>
    <mergeCell ref="BF112:BK112"/>
    <mergeCell ref="AZ114:BE114"/>
    <mergeCell ref="BF114:BK114"/>
    <mergeCell ref="AZ115:BE115"/>
    <mergeCell ref="BF115:BK115"/>
    <mergeCell ref="AZ126:BE126"/>
    <mergeCell ref="BF126:BK126"/>
    <mergeCell ref="AZ127:BE127"/>
    <mergeCell ref="BF127:BK127"/>
    <mergeCell ref="AZ129:BE129"/>
    <mergeCell ref="BF129:BK129"/>
    <mergeCell ref="AZ130:BE130"/>
    <mergeCell ref="BF130:BK130"/>
    <mergeCell ref="BJ146:BM147"/>
    <mergeCell ref="BJ137:BM138"/>
    <mergeCell ref="BE155:BE157"/>
    <mergeCell ref="BF155:BI156"/>
    <mergeCell ref="BF158:BI159"/>
    <mergeCell ref="BF161:BI162"/>
    <mergeCell ref="V165:Y165"/>
    <mergeCell ref="AA165:AB165"/>
    <mergeCell ref="AC165:AE165"/>
    <mergeCell ref="AF165:AH165"/>
    <mergeCell ref="V166:Y166"/>
    <mergeCell ref="BJ212:BM212"/>
    <mergeCell ref="BO212:BP212"/>
    <mergeCell ref="BQ212:BS212"/>
    <mergeCell ref="AJ212:AL212"/>
    <mergeCell ref="AJ203:AM204"/>
    <mergeCell ref="AJ205:AM206"/>
    <mergeCell ref="AJ207:AM208"/>
    <mergeCell ref="AJ209:AM210"/>
    <mergeCell ref="AX206:BC206"/>
    <mergeCell ref="BD206:BI206"/>
    <mergeCell ref="AX207:BC207"/>
    <mergeCell ref="AN212:AO213"/>
    <mergeCell ref="AP212:AS212"/>
    <mergeCell ref="AT212:AW212"/>
    <mergeCell ref="AX212:BA212"/>
    <mergeCell ref="BB212:BE212"/>
    <mergeCell ref="BB213:BE213"/>
    <mergeCell ref="BF213:BI213"/>
    <mergeCell ref="BK241:BL241"/>
    <mergeCell ref="BM241:BO241"/>
    <mergeCell ref="BP241:BR241"/>
    <mergeCell ref="BF242:BI242"/>
    <mergeCell ref="BJ226:BM227"/>
    <mergeCell ref="Z241:AC241"/>
    <mergeCell ref="AE241:AF241"/>
    <mergeCell ref="AG241:AI241"/>
    <mergeCell ref="AJ241:AL241"/>
    <mergeCell ref="Z242:AC242"/>
    <mergeCell ref="AJ232:AM233"/>
    <mergeCell ref="AJ234:AM235"/>
    <mergeCell ref="AJ236:AM237"/>
    <mergeCell ref="AJ238:AM239"/>
    <mergeCell ref="BF226:BI228"/>
    <mergeCell ref="BE226:BE228"/>
    <mergeCell ref="AX238:BC238"/>
    <mergeCell ref="BD238:BI238"/>
    <mergeCell ref="AP242:AS242"/>
    <mergeCell ref="AT242:AW242"/>
    <mergeCell ref="AX242:BA242"/>
    <mergeCell ref="BB242:BE242"/>
    <mergeCell ref="AN241:AO242"/>
    <mergeCell ref="AP241:AS241"/>
    <mergeCell ref="V274:Y275"/>
    <mergeCell ref="BF246:BI247"/>
    <mergeCell ref="BE249:BE251"/>
    <mergeCell ref="BF249:BI250"/>
    <mergeCell ref="BF252:BI253"/>
    <mergeCell ref="V263:Y263"/>
    <mergeCell ref="AA263:AB263"/>
    <mergeCell ref="AC263:AE263"/>
    <mergeCell ref="AF263:AH263"/>
    <mergeCell ref="V264:Y264"/>
    <mergeCell ref="BE246:BE248"/>
    <mergeCell ref="BB252:BE254"/>
    <mergeCell ref="V255:Y257"/>
    <mergeCell ref="V268:Y269"/>
    <mergeCell ref="Y252:Y254"/>
    <mergeCell ref="Z252:AC253"/>
    <mergeCell ref="AS252:AS254"/>
    <mergeCell ref="AW252:AW254"/>
    <mergeCell ref="BA252:BA254"/>
    <mergeCell ref="Z255:AC256"/>
    <mergeCell ref="V265:Y266"/>
    <mergeCell ref="AX27:BC27"/>
    <mergeCell ref="AX28:BC28"/>
    <mergeCell ref="BD27:BI27"/>
    <mergeCell ref="BD28:BI28"/>
    <mergeCell ref="AX30:BC30"/>
    <mergeCell ref="BD30:BI30"/>
    <mergeCell ref="AX31:BC31"/>
    <mergeCell ref="BD31:BI31"/>
    <mergeCell ref="V271:Y272"/>
    <mergeCell ref="V176:Y177"/>
    <mergeCell ref="BF241:BI241"/>
    <mergeCell ref="V167:Y168"/>
    <mergeCell ref="BE158:BE160"/>
    <mergeCell ref="BA161:BA163"/>
    <mergeCell ref="BB161:BE163"/>
    <mergeCell ref="AS161:AS163"/>
    <mergeCell ref="AW161:AW163"/>
    <mergeCell ref="V161:Y162"/>
    <mergeCell ref="V170:Y171"/>
    <mergeCell ref="V109:Y110"/>
    <mergeCell ref="BE243:BE245"/>
    <mergeCell ref="BF243:BI244"/>
    <mergeCell ref="Z184:AC184"/>
    <mergeCell ref="AE184:AF184"/>
    <mergeCell ref="AX239:BC239"/>
    <mergeCell ref="BD239:BI239"/>
    <mergeCell ref="BD207:BI207"/>
    <mergeCell ref="AX209:BC209"/>
    <mergeCell ref="BD209:BI209"/>
    <mergeCell ref="AX210:BC210"/>
    <mergeCell ref="BD210:BI210"/>
    <mergeCell ref="AX235:BC235"/>
    <mergeCell ref="BD235:BI235"/>
    <mergeCell ref="AX236:BC236"/>
    <mergeCell ref="BD236:BI236"/>
    <mergeCell ref="AX213:BA213"/>
  </mergeCells>
  <phoneticPr fontId="3"/>
  <printOptions horizontalCentered="1" verticalCentered="1"/>
  <pageMargins left="0" right="0" top="0" bottom="0" header="0.51181102362204722" footer="0.51181102362204722"/>
  <pageSetup paperSize="9" scale="59" fitToHeight="4" orientation="portrait" verticalDpi="300" r:id="rId1"/>
  <headerFooter alignWithMargins="0"/>
  <rowBreaks count="2" manualBreakCount="2">
    <brk id="81" max="64" man="1"/>
    <brk id="180" max="6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結果</vt:lpstr>
      <vt:lpstr>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三島オープンバドミントン大会</dc:title>
  <dc:creator>高橋  良計</dc:creator>
  <cp:lastModifiedBy>Owner</cp:lastModifiedBy>
  <cp:lastPrinted>2020-02-02T12:24:31Z</cp:lastPrinted>
  <dcterms:created xsi:type="dcterms:W3CDTF">2003-02-27T14:44:25Z</dcterms:created>
  <dcterms:modified xsi:type="dcterms:W3CDTF">2020-02-02T12:56:10Z</dcterms:modified>
</cp:coreProperties>
</file>